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850517-002\Desktop\MSS tillfälliga filer\"/>
    </mc:Choice>
  </mc:AlternateContent>
  <xr:revisionPtr revIDLastSave="0" documentId="8_{8D932C05-B787-463E-B54F-DD00CD836DDD}" xr6:coauthVersionLast="45" xr6:coauthVersionMax="45" xr10:uidLastSave="{00000000-0000-0000-0000-000000000000}"/>
  <bookViews>
    <workbookView xWindow="-108" yWindow="-108" windowWidth="23256" windowHeight="12576" firstSheet="2" activeTab="3" xr2:uid="{8B8BC038-F76C-495E-B843-0F5E0F0B26D5}"/>
  </bookViews>
  <sheets>
    <sheet name="Intro" sheetId="3" r:id="rId1"/>
    <sheet name="Utvärdering MFV" sheetId="1" r:id="rId2"/>
    <sheet name=" Sammanställning MFV" sheetId="9" r:id="rId3"/>
    <sheet name="Utvärdering VV" sheetId="5" r:id="rId4"/>
    <sheet name=" Sammanställning VV" sheetId="6" r:id="rId5"/>
    <sheet name=" Bearbetning MFV" sheetId="8" r:id="rId6"/>
    <sheet name=" Bearbetning VV" sheetId="2" r:id="rId7"/>
  </sheets>
  <definedNames>
    <definedName name="_xlnm._FilterDatabase" localSheetId="3" hidden="1">'Utvärdering VV'!$A$1:$I$50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 i="6" l="1"/>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49"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H6" i="9"/>
  <c r="H5" i="9"/>
  <c r="H4" i="9"/>
  <c r="H49" i="8"/>
  <c r="G49" i="8"/>
  <c r="F49" i="8"/>
  <c r="H48" i="8"/>
  <c r="G48" i="8"/>
  <c r="F48" i="8"/>
  <c r="H47" i="8"/>
  <c r="G47" i="8"/>
  <c r="F47" i="8"/>
  <c r="H46" i="8"/>
  <c r="G46" i="8"/>
  <c r="F46" i="8"/>
  <c r="I46" i="8" s="1"/>
  <c r="I46" i="9" s="1"/>
  <c r="H45" i="8"/>
  <c r="G45" i="8"/>
  <c r="F45" i="8"/>
  <c r="J45" i="8" s="1"/>
  <c r="J46" i="9" s="1"/>
  <c r="H44" i="8"/>
  <c r="G44" i="8"/>
  <c r="F44" i="8"/>
  <c r="H43" i="8"/>
  <c r="G43" i="8"/>
  <c r="F43" i="8"/>
  <c r="H42" i="8"/>
  <c r="G42" i="8"/>
  <c r="F42" i="8"/>
  <c r="H41" i="8"/>
  <c r="G41" i="8"/>
  <c r="F41" i="8"/>
  <c r="H40" i="8"/>
  <c r="G40" i="8"/>
  <c r="F40" i="8"/>
  <c r="H39" i="8"/>
  <c r="G39" i="8"/>
  <c r="F39" i="8"/>
  <c r="H38" i="8"/>
  <c r="G38" i="8"/>
  <c r="F38" i="8"/>
  <c r="I38" i="8" s="1"/>
  <c r="I38" i="9" s="1"/>
  <c r="H37" i="8"/>
  <c r="G37" i="8"/>
  <c r="F37" i="8"/>
  <c r="H36" i="8"/>
  <c r="G36" i="8"/>
  <c r="F36" i="8"/>
  <c r="H35" i="8"/>
  <c r="G35" i="8"/>
  <c r="F35" i="8"/>
  <c r="H34" i="8"/>
  <c r="G34" i="8"/>
  <c r="F34" i="8"/>
  <c r="H33" i="8"/>
  <c r="G33" i="8"/>
  <c r="F33" i="8"/>
  <c r="H32" i="8"/>
  <c r="G32" i="8"/>
  <c r="F32" i="8"/>
  <c r="H31" i="8"/>
  <c r="G31" i="8"/>
  <c r="F31" i="8"/>
  <c r="H30" i="8"/>
  <c r="G30" i="8"/>
  <c r="F30" i="8"/>
  <c r="H29" i="8"/>
  <c r="G29" i="8"/>
  <c r="F29" i="8"/>
  <c r="H28" i="8"/>
  <c r="G28" i="8"/>
  <c r="F28" i="8"/>
  <c r="H27" i="8"/>
  <c r="G27" i="8"/>
  <c r="F27" i="8"/>
  <c r="H26" i="8"/>
  <c r="G26" i="8"/>
  <c r="F26" i="8"/>
  <c r="H25" i="8"/>
  <c r="G25" i="8"/>
  <c r="F25" i="8"/>
  <c r="H24" i="8"/>
  <c r="G24" i="8"/>
  <c r="F24" i="8"/>
  <c r="H23" i="8"/>
  <c r="G23" i="8"/>
  <c r="F23" i="8"/>
  <c r="H22" i="8"/>
  <c r="G22" i="8"/>
  <c r="F22" i="8"/>
  <c r="H21" i="8"/>
  <c r="J21" i="8" s="1"/>
  <c r="J22" i="9" s="1"/>
  <c r="G21" i="8"/>
  <c r="F21" i="8"/>
  <c r="H20" i="8"/>
  <c r="G20" i="8"/>
  <c r="F20" i="8"/>
  <c r="H19" i="8"/>
  <c r="G19" i="8"/>
  <c r="F19" i="8"/>
  <c r="H18" i="8"/>
  <c r="G18" i="8"/>
  <c r="F18" i="8"/>
  <c r="H17" i="8"/>
  <c r="G17" i="8"/>
  <c r="F17" i="8"/>
  <c r="H16" i="8"/>
  <c r="G16" i="8"/>
  <c r="F16" i="8"/>
  <c r="H15" i="8"/>
  <c r="G15" i="8"/>
  <c r="F15" i="8"/>
  <c r="H14" i="8"/>
  <c r="G14" i="8"/>
  <c r="F14" i="8"/>
  <c r="H13" i="8"/>
  <c r="G13" i="8"/>
  <c r="F13" i="8"/>
  <c r="H12" i="8"/>
  <c r="G12" i="8"/>
  <c r="F12" i="8"/>
  <c r="H11" i="8"/>
  <c r="G11" i="8"/>
  <c r="F11" i="8"/>
  <c r="H10" i="8"/>
  <c r="G10" i="8"/>
  <c r="F10" i="8"/>
  <c r="H9" i="8"/>
  <c r="G9" i="8"/>
  <c r="J9" i="8" s="1"/>
  <c r="J10" i="9" s="1"/>
  <c r="F9" i="8"/>
  <c r="H8" i="8"/>
  <c r="G8" i="8"/>
  <c r="F8" i="8"/>
  <c r="H7" i="8"/>
  <c r="G7" i="8"/>
  <c r="F7" i="8"/>
  <c r="H6" i="8"/>
  <c r="G6" i="8"/>
  <c r="F6" i="8"/>
  <c r="H5" i="8"/>
  <c r="G5" i="8"/>
  <c r="F5" i="8"/>
  <c r="H4" i="8"/>
  <c r="G4" i="8"/>
  <c r="F4" i="8"/>
  <c r="H3" i="8"/>
  <c r="G3" i="8"/>
  <c r="Q10" i="8" s="1"/>
  <c r="F3" i="8"/>
  <c r="J49" i="8"/>
  <c r="J37" i="8"/>
  <c r="J38" i="9" s="1"/>
  <c r="I15" i="8" l="1"/>
  <c r="I15" i="9" s="1"/>
  <c r="I23" i="8"/>
  <c r="I23" i="9" s="1"/>
  <c r="I31" i="8"/>
  <c r="I31" i="9" s="1"/>
  <c r="J39" i="8"/>
  <c r="J40" i="9" s="1"/>
  <c r="J42" i="8"/>
  <c r="J43" i="9" s="1"/>
  <c r="I44" i="8"/>
  <c r="I44" i="9" s="1"/>
  <c r="J47" i="8"/>
  <c r="J48" i="9" s="1"/>
  <c r="J13" i="8"/>
  <c r="J14" i="9" s="1"/>
  <c r="J29" i="8"/>
  <c r="J30" i="9" s="1"/>
  <c r="I11" i="8"/>
  <c r="I11" i="9" s="1"/>
  <c r="I19" i="8"/>
  <c r="I19" i="9" s="1"/>
  <c r="I27" i="8"/>
  <c r="I27" i="9" s="1"/>
  <c r="J43" i="8"/>
  <c r="J44" i="9" s="1"/>
  <c r="I48" i="8"/>
  <c r="I48" i="9" s="1"/>
  <c r="I35" i="8"/>
  <c r="I35" i="9" s="1"/>
  <c r="I40" i="8"/>
  <c r="I40" i="9" s="1"/>
  <c r="J41" i="8"/>
  <c r="J42" i="9" s="1"/>
  <c r="J7" i="8"/>
  <c r="J8" i="9" s="1"/>
  <c r="J6" i="8"/>
  <c r="J7" i="9" s="1"/>
  <c r="I14" i="8"/>
  <c r="I14" i="9" s="1"/>
  <c r="I22" i="8"/>
  <c r="I22" i="9" s="1"/>
  <c r="I24" i="8"/>
  <c r="I24" i="9" s="1"/>
  <c r="I26" i="8"/>
  <c r="I26" i="9" s="1"/>
  <c r="I28" i="8"/>
  <c r="I28" i="9" s="1"/>
  <c r="I30" i="8"/>
  <c r="I30" i="9" s="1"/>
  <c r="I32" i="8"/>
  <c r="I32" i="9" s="1"/>
  <c r="I34" i="8"/>
  <c r="I34" i="9" s="1"/>
  <c r="I36" i="8"/>
  <c r="I36" i="9" s="1"/>
  <c r="I8" i="8"/>
  <c r="I8" i="9" s="1"/>
  <c r="I10" i="8"/>
  <c r="I10" i="9" s="1"/>
  <c r="I12" i="8"/>
  <c r="I12" i="9" s="1"/>
  <c r="I16" i="8"/>
  <c r="I16" i="9" s="1"/>
  <c r="I18" i="8"/>
  <c r="I18" i="9" s="1"/>
  <c r="I20" i="8"/>
  <c r="I20" i="9" s="1"/>
  <c r="I5" i="8"/>
  <c r="I9" i="8"/>
  <c r="I9" i="9" s="1"/>
  <c r="J17" i="8"/>
  <c r="J18" i="9" s="1"/>
  <c r="J25" i="8"/>
  <c r="J26" i="9" s="1"/>
  <c r="J33" i="8"/>
  <c r="J34" i="9" s="1"/>
  <c r="B8" i="8"/>
  <c r="N11" i="8" s="1"/>
  <c r="I6" i="8"/>
  <c r="I6" i="9" s="1"/>
  <c r="J24" i="8"/>
  <c r="J25" i="9" s="1"/>
  <c r="J40" i="8"/>
  <c r="J41" i="9" s="1"/>
  <c r="J5" i="8"/>
  <c r="J6" i="9" s="1"/>
  <c r="J4" i="8"/>
  <c r="J5" i="9" s="1"/>
  <c r="J16" i="8"/>
  <c r="J17" i="9" s="1"/>
  <c r="J32" i="8"/>
  <c r="J33" i="9" s="1"/>
  <c r="J48" i="8"/>
  <c r="J49" i="9" s="1"/>
  <c r="J19" i="8"/>
  <c r="J20" i="9" s="1"/>
  <c r="J27" i="8"/>
  <c r="J28" i="9" s="1"/>
  <c r="J35" i="8"/>
  <c r="J36" i="9" s="1"/>
  <c r="I42" i="8"/>
  <c r="I42" i="9" s="1"/>
  <c r="J10" i="8"/>
  <c r="J11" i="9" s="1"/>
  <c r="Q11" i="8"/>
  <c r="J38" i="8"/>
  <c r="J39" i="9" s="1"/>
  <c r="J46" i="8"/>
  <c r="J47" i="9" s="1"/>
  <c r="I3" i="8"/>
  <c r="I4" i="9" s="1"/>
  <c r="P10" i="8"/>
  <c r="O10" i="8" s="1"/>
  <c r="J12" i="8"/>
  <c r="J13" i="9" s="1"/>
  <c r="J15" i="8"/>
  <c r="J16" i="9" s="1"/>
  <c r="J20" i="8"/>
  <c r="J21" i="9" s="1"/>
  <c r="J23" i="8"/>
  <c r="J24" i="9" s="1"/>
  <c r="J28" i="8"/>
  <c r="J29" i="9" s="1"/>
  <c r="J31" i="8"/>
  <c r="J32" i="9" s="1"/>
  <c r="J36" i="8"/>
  <c r="J37" i="9" s="1"/>
  <c r="J44" i="8"/>
  <c r="J45" i="9" s="1"/>
  <c r="J3" i="8"/>
  <c r="J4" i="9" s="1"/>
  <c r="B6" i="8"/>
  <c r="J8" i="8"/>
  <c r="J9" i="9" s="1"/>
  <c r="B4" i="8"/>
  <c r="I4" i="8"/>
  <c r="I5" i="9" s="1"/>
  <c r="B7" i="8"/>
  <c r="I7" i="8"/>
  <c r="I7" i="9" s="1"/>
  <c r="P9" i="8"/>
  <c r="J11" i="8"/>
  <c r="J12" i="9" s="1"/>
  <c r="P11" i="8"/>
  <c r="J14" i="8"/>
  <c r="J15" i="9" s="1"/>
  <c r="J18" i="8"/>
  <c r="J19" i="9" s="1"/>
  <c r="J22" i="8"/>
  <c r="J23" i="9" s="1"/>
  <c r="J26" i="8"/>
  <c r="J27" i="9" s="1"/>
  <c r="J30" i="8"/>
  <c r="J31" i="9" s="1"/>
  <c r="J34" i="8"/>
  <c r="J35" i="9" s="1"/>
  <c r="I39" i="8"/>
  <c r="I39" i="9" s="1"/>
  <c r="I43" i="8"/>
  <c r="I43" i="9" s="1"/>
  <c r="I47" i="8"/>
  <c r="I47" i="9" s="1"/>
  <c r="B5" i="8"/>
  <c r="Q9" i="8"/>
  <c r="B3" i="8"/>
  <c r="I13" i="8"/>
  <c r="I13" i="9" s="1"/>
  <c r="I17" i="8"/>
  <c r="I17" i="9" s="1"/>
  <c r="I21" i="8"/>
  <c r="I21" i="9" s="1"/>
  <c r="I25" i="8"/>
  <c r="I25" i="9" s="1"/>
  <c r="I29" i="8"/>
  <c r="I29" i="9" s="1"/>
  <c r="I33" i="8"/>
  <c r="I33" i="9" s="1"/>
  <c r="I37" i="8"/>
  <c r="I37" i="9" s="1"/>
  <c r="I41" i="8"/>
  <c r="I41" i="9" s="1"/>
  <c r="I45" i="8"/>
  <c r="I45" i="9" s="1"/>
  <c r="I49" i="8"/>
  <c r="I49" i="9" s="1"/>
  <c r="F5" i="2"/>
  <c r="G5" i="2"/>
  <c r="H5" i="2"/>
  <c r="J5" i="2" l="1"/>
  <c r="J6" i="6" s="1"/>
  <c r="O11" i="8"/>
  <c r="O6" i="8"/>
  <c r="M11" i="8"/>
  <c r="O4" i="8"/>
  <c r="N6" i="8"/>
  <c r="N10" i="8"/>
  <c r="M4" i="8"/>
  <c r="M9" i="8"/>
  <c r="O9" i="8"/>
  <c r="N9" i="8"/>
  <c r="M6" i="8"/>
  <c r="M10" i="8"/>
  <c r="N4" i="8"/>
  <c r="I5" i="2"/>
  <c r="I6" i="6" s="1"/>
  <c r="H4" i="6"/>
  <c r="H4" i="2" l="1"/>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3" i="2"/>
  <c r="G4"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3" i="2"/>
  <c r="F4"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3" i="2"/>
  <c r="B5" i="2" l="1"/>
  <c r="J47" i="2"/>
  <c r="J48" i="6" s="1"/>
  <c r="I47" i="2"/>
  <c r="I48" i="6" s="1"/>
  <c r="J43" i="2"/>
  <c r="J44" i="6" s="1"/>
  <c r="I43" i="2"/>
  <c r="I44" i="6" s="1"/>
  <c r="J39" i="2"/>
  <c r="J40" i="6" s="1"/>
  <c r="I39" i="2"/>
  <c r="I40" i="6" s="1"/>
  <c r="J35" i="2"/>
  <c r="J36" i="6" s="1"/>
  <c r="I35" i="2"/>
  <c r="I36" i="6" s="1"/>
  <c r="J31" i="2"/>
  <c r="J32" i="6" s="1"/>
  <c r="I31" i="2"/>
  <c r="I32" i="6" s="1"/>
  <c r="J27" i="2"/>
  <c r="J28" i="6" s="1"/>
  <c r="I27" i="2"/>
  <c r="I28" i="6" s="1"/>
  <c r="J23" i="2"/>
  <c r="J24" i="6" s="1"/>
  <c r="I23" i="2"/>
  <c r="I24" i="6" s="1"/>
  <c r="J19" i="2"/>
  <c r="J20" i="6" s="1"/>
  <c r="I19" i="2"/>
  <c r="I20" i="6" s="1"/>
  <c r="J15" i="2"/>
  <c r="J16" i="6" s="1"/>
  <c r="I15" i="2"/>
  <c r="I16" i="6" s="1"/>
  <c r="J11" i="2"/>
  <c r="J12" i="6" s="1"/>
  <c r="I11" i="2"/>
  <c r="I12" i="6" s="1"/>
  <c r="I7" i="2"/>
  <c r="I8" i="6" s="1"/>
  <c r="J7" i="2"/>
  <c r="J8" i="6" s="1"/>
  <c r="J44" i="2"/>
  <c r="J45" i="6" s="1"/>
  <c r="I44" i="2"/>
  <c r="I45" i="6" s="1"/>
  <c r="J36" i="2"/>
  <c r="J37" i="6" s="1"/>
  <c r="I36" i="2"/>
  <c r="I37" i="6" s="1"/>
  <c r="J28" i="2"/>
  <c r="J29" i="6" s="1"/>
  <c r="I28" i="2"/>
  <c r="I29" i="6" s="1"/>
  <c r="J20" i="2"/>
  <c r="J21" i="6" s="1"/>
  <c r="I20" i="2"/>
  <c r="I21" i="6" s="1"/>
  <c r="J12" i="2"/>
  <c r="J13" i="6" s="1"/>
  <c r="I12" i="2"/>
  <c r="I13" i="6" s="1"/>
  <c r="B3" i="2"/>
  <c r="J3" i="2"/>
  <c r="J4" i="6" s="1"/>
  <c r="I3" i="2"/>
  <c r="I42" i="2"/>
  <c r="I43" i="6" s="1"/>
  <c r="J42" i="2"/>
  <c r="J43" i="6" s="1"/>
  <c r="I34" i="2"/>
  <c r="I35" i="6" s="1"/>
  <c r="J34" i="2"/>
  <c r="J35" i="6" s="1"/>
  <c r="I30" i="2"/>
  <c r="I31" i="6" s="1"/>
  <c r="J30" i="2"/>
  <c r="J31" i="6" s="1"/>
  <c r="I26" i="2"/>
  <c r="I27" i="6" s="1"/>
  <c r="J26" i="2"/>
  <c r="J27" i="6" s="1"/>
  <c r="I22" i="2"/>
  <c r="I23" i="6" s="1"/>
  <c r="J22" i="2"/>
  <c r="J23" i="6" s="1"/>
  <c r="I18" i="2"/>
  <c r="I19" i="6" s="1"/>
  <c r="J18" i="2"/>
  <c r="J19" i="6" s="1"/>
  <c r="I14" i="2"/>
  <c r="I15" i="6" s="1"/>
  <c r="J14" i="2"/>
  <c r="J15" i="6" s="1"/>
  <c r="I10" i="2"/>
  <c r="I11" i="6" s="1"/>
  <c r="J10" i="2"/>
  <c r="J11" i="6" s="1"/>
  <c r="I6" i="2"/>
  <c r="I7" i="6" s="1"/>
  <c r="J6" i="2"/>
  <c r="J7" i="6" s="1"/>
  <c r="B7" i="2"/>
  <c r="J48" i="2"/>
  <c r="J49" i="6" s="1"/>
  <c r="I48" i="2"/>
  <c r="I49" i="6" s="1"/>
  <c r="J40" i="2"/>
  <c r="J41" i="6" s="1"/>
  <c r="I40" i="2"/>
  <c r="I41" i="6" s="1"/>
  <c r="J32" i="2"/>
  <c r="J33" i="6" s="1"/>
  <c r="I32" i="2"/>
  <c r="I33" i="6" s="1"/>
  <c r="J24" i="2"/>
  <c r="J25" i="6" s="1"/>
  <c r="I24" i="2"/>
  <c r="I25" i="6" s="1"/>
  <c r="J16" i="2"/>
  <c r="J17" i="6" s="1"/>
  <c r="I16" i="2"/>
  <c r="I17" i="6" s="1"/>
  <c r="J8" i="2"/>
  <c r="J9" i="6" s="1"/>
  <c r="I8" i="2"/>
  <c r="I9" i="6" s="1"/>
  <c r="I46" i="2"/>
  <c r="I47" i="6" s="1"/>
  <c r="J46" i="2"/>
  <c r="J47" i="6" s="1"/>
  <c r="I38" i="2"/>
  <c r="I39" i="6" s="1"/>
  <c r="J38" i="2"/>
  <c r="J39" i="6" s="1"/>
  <c r="I49" i="2"/>
  <c r="I50" i="6" s="1"/>
  <c r="J49" i="2"/>
  <c r="J50" i="6" s="1"/>
  <c r="I45" i="2"/>
  <c r="I46" i="6" s="1"/>
  <c r="J45" i="2"/>
  <c r="J46" i="6" s="1"/>
  <c r="I41" i="2"/>
  <c r="I42" i="6" s="1"/>
  <c r="J41" i="2"/>
  <c r="J42" i="6" s="1"/>
  <c r="I37" i="2"/>
  <c r="I38" i="6" s="1"/>
  <c r="J37" i="2"/>
  <c r="J38" i="6" s="1"/>
  <c r="I33" i="2"/>
  <c r="I34" i="6" s="1"/>
  <c r="J33" i="2"/>
  <c r="J34" i="6" s="1"/>
  <c r="I29" i="2"/>
  <c r="I30" i="6" s="1"/>
  <c r="J29" i="2"/>
  <c r="J30" i="6" s="1"/>
  <c r="I25" i="2"/>
  <c r="I26" i="6" s="1"/>
  <c r="J25" i="2"/>
  <c r="J26" i="6" s="1"/>
  <c r="I21" i="2"/>
  <c r="I22" i="6" s="1"/>
  <c r="J21" i="2"/>
  <c r="J22" i="6" s="1"/>
  <c r="I17" i="2"/>
  <c r="I18" i="6" s="1"/>
  <c r="J17" i="2"/>
  <c r="J18" i="6" s="1"/>
  <c r="I13" i="2"/>
  <c r="I14" i="6" s="1"/>
  <c r="J13" i="2"/>
  <c r="J14" i="6" s="1"/>
  <c r="I9" i="2"/>
  <c r="I10" i="6" s="1"/>
  <c r="J9" i="2"/>
  <c r="J10" i="6" s="1"/>
  <c r="I4" i="2"/>
  <c r="I5" i="6" s="1"/>
  <c r="J4" i="2"/>
  <c r="J5" i="6" s="1"/>
  <c r="Q10" i="2"/>
  <c r="P10" i="2"/>
  <c r="Q9" i="2"/>
  <c r="P9" i="2"/>
  <c r="Q11" i="2"/>
  <c r="P11" i="2"/>
  <c r="B4" i="2"/>
  <c r="B8" i="2"/>
  <c r="B6" i="2"/>
  <c r="O10" i="2" l="1"/>
  <c r="I4" i="6"/>
  <c r="B3" i="9"/>
  <c r="O9" i="2"/>
  <c r="M10" i="2"/>
  <c r="N4" i="2"/>
  <c r="N11" i="2"/>
  <c r="O6" i="2"/>
  <c r="O11" i="2"/>
  <c r="N9" i="2"/>
  <c r="M6" i="2"/>
  <c r="M11" i="2"/>
  <c r="O4" i="2"/>
  <c r="N6" i="2"/>
  <c r="N10" i="2"/>
  <c r="M4" i="2"/>
  <c r="M9" i="2"/>
  <c r="B3" i="6"/>
</calcChain>
</file>

<file path=xl/sharedStrings.xml><?xml version="1.0" encoding="utf-8"?>
<sst xmlns="http://schemas.openxmlformats.org/spreadsheetml/2006/main" count="494" uniqueCount="268">
  <si>
    <t>Kriterier och omständigheter</t>
  </si>
  <si>
    <t>Uteslutande tröskel</t>
  </si>
  <si>
    <t>Indikativ tröskel</t>
  </si>
  <si>
    <t>Exempel</t>
  </si>
  <si>
    <t>§§</t>
  </si>
  <si>
    <t>11 § I fråga om verksamhetens eller åtgärdens utmärkande egenskaper enligt 10 § 1 ska särskild hänsyn tas till:</t>
  </si>
  <si>
    <t xml:space="preserve">Här hittar du exempel på projektegenskaper och andra omständigheter som kan vara viktigt att ta med i bedömningen. </t>
  </si>
  <si>
    <t xml:space="preserve">Denna tröskel anger ett värde som tyder på att en betydande miljöpåverkan inte bör antas. </t>
  </si>
  <si>
    <t>Denna tröskel anger ett värde som indikerar att en betydande miljöpåverkan bör antas.</t>
  </si>
  <si>
    <t>Över 20 hektar.</t>
  </si>
  <si>
    <t>Under 0,5 hektar</t>
  </si>
  <si>
    <t xml:space="preserve">Verksamheten ligger nära gränsen för BMP enligt 6 § miljöbedömningsförordningen (MBF). </t>
  </si>
  <si>
    <t>Vid ändring av verksamhet, har verksamheten tidigare bedömts medföra betydande miljöpåverkan?</t>
  </si>
  <si>
    <t>1. Verksamheten eller åtgärdens omfattning eller utformning.</t>
  </si>
  <si>
    <t xml:space="preserve">Storleken eller omfattningen på verksamheten ligger nära gränsen för när den alltid ska antas medföra BMP, enligt 6 § MBF.  </t>
  </si>
  <si>
    <t>2. Hur verksamheten eller åtgärden bidrar till kumulativa miljöeffekter tillsammans med andra verksamheter som bedrivs, som har fått ett tillstånd eller som har anmälts och får påbörjas.</t>
  </si>
  <si>
    <t xml:space="preserve">Kumulativ påverkan på människors hälsa eller miljön ska bedömas för samtliga miljöeffekter som kan uppkomma. Det kan gälla t.ex. kumulativa störningar från transporter, buller, strålning eller ljusstörningar. Men också kumulativ påverkan på biologisk mångfald. </t>
  </si>
  <si>
    <t>Trots hänsyn taget till kumulativ påverkan understiger påverkan det uteslutande tröskelvärdet för respektive miljöeffekt</t>
  </si>
  <si>
    <t>Med hänsyn taget till kumulativ påverkan överstiger påverkan det indikativa tröskelvärdet för respektive miljöeffekt</t>
  </si>
  <si>
    <t>Kommentar</t>
  </si>
  <si>
    <t>Denna punkt kan inte läsas ensam. Den behöver läsas ihop med övriga rader om de specifika miljöeffekterna. Trots att verksamheten inte ensamt leder till en påverkan som överstiger det indikativa tröskelvärdet för respektive miljöeffekt, kan den kumulativa påverkan leda till att tröskelvärdet överskrids. En BMP kan då antas</t>
  </si>
  <si>
    <t xml:space="preserve">Buller uppstår till följd av en verksamhet. Denna miljöeffekt bedöms utifrån tröskelvärdena i punkten 5 nedan, om störningar från verksamhet. Bedöms verksamheten ensamt kanske tröskelvärdet för BMP inte överskrids med avseende på buller, men kumulativt kommer tröskelvärdet i punkten 5 att överskridas. Vid den kumulativa bedömningen som ska göras enligt denna punkt, kommer man då fram till att BMP kan antas utifrån punkten 5. </t>
  </si>
  <si>
    <t xml:space="preserve">Kumulativ påverkan på människors hälsa eller miljön ska bedömas för samtliga miljöeffekter som kan uppkomma. Det kan gälla t.ex. kumulativa störningar från transporter, buller, strålning eller ljusstörningar. Men också kumulativ påverkan på biologisk mångfald. 
Vid bedömning av kumulativa effekter behöver hänsyn tas till miljöeffekter från andra verksamhetsutövare, men också till miljöeffekter från olika följdverksamheter som den aktuella verksamheten ger upphov till. </t>
  </si>
  <si>
    <t>3. Verksamhetens eller åtgärdens användning av mark, jord, vatten, biologisk mångfald, andra naturtillgångar och fysisk miljö i övrigt.</t>
  </si>
  <si>
    <t xml:space="preserve">Kommer verksamheten ianspråkta/förbruka begränsade resurser eller exploatera stora opåverkade områden (se 3 kap. 2 § miljöbalken)? </t>
  </si>
  <si>
    <t>Kommer ekologiskt känsliga områden som ska prioriteras i skyddsarbetet att ianspråktas/förbrukas genom verksamheten?</t>
  </si>
  <si>
    <t xml:space="preserve">Kommer verksamheten ianspråkta/förbruka naturresurser med begränsad förnyelseförmåga?  </t>
  </si>
  <si>
    <t xml:space="preserve">Ändliga naturresurser (som inte kan återskapas) eller ekologiskt känsliga områden (som ska prioriteras i skyddsarbetet) kommer att förbrukas/exploateras. </t>
  </si>
  <si>
    <t xml:space="preserve">Verksamheten kommer att förbruka stora mängder naturresurser. </t>
  </si>
  <si>
    <t xml:space="preserve">Denna punkt avser inte lokaliseringen primärt, utan hur verksamheten använder naturresurser. Lokaliseringsfrågor behandlas under 12 §, se nedan. </t>
  </si>
  <si>
    <t xml:space="preserve">4. Det avfall och andra förväntade restprodukter som verksamheten eller åtgärden ger upphov till. </t>
  </si>
  <si>
    <t>Kommer verksamheten restprodukter att kunna ingå i en cirkulär ekonomi eller utgör det avfall? Bedömning bör även ske utifrån typer, farlighet, mängder, hantering, om­händer­tagande, transporter och behov av deponering.</t>
  </si>
  <si>
    <t xml:space="preserve">Verksamhetens restprodukter är en del av en cirkulär ekonomi. Endast mycket små mängder är avfall (t.ex. mängder motsvarande byten av lysrörsarmatur och dylikt).  </t>
  </si>
  <si>
    <t>En verksamhet vars restprodukter inte blir avfall utan är en del av en cirkulär ekonomi bör inte anses ha en BMP med avseende på avfallsaspekter.</t>
  </si>
  <si>
    <t>5. föroreningar och störningar från verksamheten eller åtgärden.</t>
  </si>
  <si>
    <t xml:space="preserve">Vilka föroreningar eller störningar är utmärkande egenskaper för verksamheten, vad som är typiskt för denna typ av verksamhet? </t>
  </si>
  <si>
    <t>Störning eller förorening kan beröra en vidare grupp än de enskilda som är särskilt berörda eller påverkar allmänna intressen. Föroreningar eller störningar som typiskt sett kan antas ha BMP är sådana som typiskt sett kan:
- antas inverka negativt på nationella, regionala eller lokala hållbarhets- eller miljömål,
- leda till ökad förorening av mark eller yt- eller grundvatten med efterbehandlingsbehov.</t>
  </si>
  <si>
    <t xml:space="preserve">Denna rad handlar om egenskaper hos verksamheten och specifikt om föroreningar/störningar. För att särskilja denna punkt från punkterna om miljöeffekter nedan, bör denna punkt avse vilken typ av störningar och föroreningar det är fråga om. </t>
  </si>
  <si>
    <t>6. Sannolikheten för allvarliga olyckor som är relevanta för den aktuella verksamheten eller åtgärden.</t>
  </si>
  <si>
    <t>Är det stor risk för allvarlig olycka (kan gälla explosion, brand, utsläpp, kemikalieolyckor etc.)?</t>
  </si>
  <si>
    <t>Är det en Seveso-anläggning?</t>
  </si>
  <si>
    <t xml:space="preserve">En olycka som typiskt sett inte skulle leda till skada på allmänna intressen (t.ex. inga ekologiskt känsliga områden som kan påverkas). </t>
  </si>
  <si>
    <t xml:space="preserve">En olycka som typiskt sett kan leda till skada på allmänna intressen. </t>
  </si>
  <si>
    <t xml:space="preserve">7. Risker för människors hälsa. </t>
  </si>
  <si>
    <t>Är det risk för att verksamheten eller olycka vid verksamheten leder till risker för människors hälsa (kan gälla olyckor vid transport, buller, förorening, strålning etc.)?</t>
  </si>
  <si>
    <t>Verksamhet eller en olycka som typiskt sett inte skulle leda till risker för människors hälsa (t.ex. inga närboende som kan påverkas eller en olycka eller störning är inte sådant som typiskt sett leder till risk för hälsa).</t>
  </si>
  <si>
    <t xml:space="preserve">Typiskt sett en olycka/störning/förorening som kan leda till risker för människors hälsa (sjukdom, skada etc.). Ej ”störning” som istället hanteras under miljöeffekter. </t>
  </si>
  <si>
    <t xml:space="preserve">Denna rad handlar om egenskaper hos verksamheten och specifikt om föroreningar/störningar som riskerar människors hälsa. För att särskilja denna punkt från punkterna om miljöeffekter nedan, bör denna punkt avse vilken typ av störningar och föroreningar det är fråga om, om de typiskt sett innebär en risk för människors hälsa. </t>
  </si>
  <si>
    <t>12 § I fråga om verksamhetens eller åtgärdens lokalisering enligt 10 § 2 ska särskild hänsyn tas till:</t>
  </si>
  <si>
    <t>1. Pågående eller tillåten markanvändning</t>
  </si>
  <si>
    <t xml:space="preserve">Hur kommer verksamheten att påverka annan pågående eller tillåten markanvändning? </t>
  </si>
  <si>
    <t xml:space="preserve">Denna bedömning innefattar även framtida markanvändning i enlighet med fattade beslut t.ex. bostäder eller verksamhetsområden enligt kommunal planering eller verksamhet i enlighet med gällande tillstånd. </t>
  </si>
  <si>
    <t xml:space="preserve">Verksamheten kommer att stå i strid med en gällande detaljplan. </t>
  </si>
  <si>
    <t xml:space="preserve">Det finns risk för att verksamheten kommer begränsa pågående, planerad eller tillåten markanvändning. </t>
  </si>
  <si>
    <t xml:space="preserve">En verksamhet planeras i nära anslutning till ett område om är planlagt för bostäder men som ännu inte är uppförda. Innan bostäderna uppförs är det ingen risk för miljöeffekter som kan leda till BMP, men när detaljplanen genomförs (dvs. bostäderna uppförs) finns risk för olägenheter för människors hälsa. Den planerade markanvändningen kan därmed tyda på att verksamheten har en BMP. Det blir därmed av vikt att beakta de kommande och planlagda bostäderna i miljöbedömningen, även om de ännu inte uppförts. </t>
  </si>
  <si>
    <t xml:space="preserve">2. de naturresurser som finns i det område som kan antas bli påverkat och deras relativa förekomst, tillgänglighet, kvalitet och förnyelseförmåga i området. </t>
  </si>
  <si>
    <t>Kommer verksamheten ianspråkta begränsade resurser (t.ex. utvinningsbara ämnen eller mineraler eller högproduktiv jordbruksmark) eller kommer verksamheten ha negativ inverkan på kvaliteten eller förnyelseförmågan hos naturresurser (t.ex. vattenskyddsområden och svårföryngrade skogsområden)?</t>
  </si>
  <si>
    <t>Kommer lokaliseringen medföra att naturresurser eller markområden med begränsad förnyelseförmåga förverkas, som t.ex. inte går att återställa efter verksamhetens slut.</t>
  </si>
  <si>
    <t xml:space="preserve">Kommer verksamheten lokaliseras inom eller nära riksintresseområden (även världsarv) som kan leda till en negativ påverkan på området? </t>
  </si>
  <si>
    <t>Verksamheten kan samexistera med riksintresset, någon negativ påverkan på de värden riksintresset avser att skydda kommer inte att ske.</t>
  </si>
  <si>
    <t>Verksamheten kan försvåra nyttjande av en riksintressant resurs (exv. vindenergi eller mineraler).</t>
  </si>
  <si>
    <t>Kommer verksamheten ianspråkta begränsade resurser eller stora opåverkade områden (se 3 kap. 2 § miljöbalken)?</t>
  </si>
  <si>
    <t xml:space="preserve">Verksamheten kommer lokaliseras inom eller nära ett skyddat område eller skyddat objekt, men verksamheten inverkar inte negativt på syftet med skyddet. </t>
  </si>
  <si>
    <t>Verksamheten kommer troligen att behöva prövas i förhållande till gällande föreskrifter eller undantagsregler för skyddat område eller objekt, som påverkas av verksamheten</t>
  </si>
  <si>
    <t>Kommer verksamheten lokaliseras inom eller kan den på annat sätt påverka ett ekologiskt känsligt område som ska prioriteras i skyddsarbetet eller ett betydelsefullt kulturlandskap (exv. utpekade eller skyddade kulturmiljöer eller landskapsbilder)?</t>
  </si>
  <si>
    <t xml:space="preserve">Kommer verksamheten lokaliseras inom eller riskerar den att på annat sätt påverka ett Natura 2000-område (i de fall Natura 2000-tillstånd inte krävs, eftersom dessa åtgärder då alltid ska antas ha betydande miljöpåverkan)? </t>
  </si>
  <si>
    <t xml:space="preserve">Kommer verksamheten lokaliseras inom eller nära övriga skyddade natur- eller kulturmiljöområden eller objekt (skyddade enligt 7 kap. miljöbalken) vilket riskerar att syftet med skyddet motverkas? </t>
  </si>
  <si>
    <t xml:space="preserve">3. naturresursernas, naturmiljöns och kulturmiljöns tålighet i det område som kan antas bli påverkat, med särskild uppmärksamhet på påverkan som avser: </t>
  </si>
  <si>
    <t>Hur kommer verksamheten att påverka skyddade områden och skyddade arter?</t>
  </si>
  <si>
    <t xml:space="preserve">Verksamheten kan antas leda till att prövning aktualiseras för skyddade områden eller för skyddade arter (7 eller 8 kap. miljöbalken). </t>
  </si>
  <si>
    <t>Finns värden i anslutning till verksamheten som riskerar att helt upphöra med anledning av verksamheten (t.ex. friluftsliv, kulturmiljövärden)?</t>
  </si>
  <si>
    <t xml:space="preserve">Verksamheten kan leda till ett visst undvikande i verksamhetens närhet, t.ex. att friluftslivet inte längre bedrivs i nära anslutning till området. Däremot upphör det inte, utan det är t.ex. fortsatt möjligt att vandra genom området. </t>
  </si>
  <si>
    <t>Verksamheten leder till att förutsättningarna för friluftsliv eller kulturmiljövärden försvinner (t.ex. om strukturer för friluftsliv, som inte kan ersättas av det som finns utanför verksamhetsområdet, försvinner).</t>
  </si>
  <si>
    <t>a) ett stort opåverkat område,</t>
  </si>
  <si>
    <t>b) en våtmark, ett strandområde eller en älvmynning,</t>
  </si>
  <si>
    <t xml:space="preserve">Kommer verksamheten att lokaliseras nära eller vid en våtmark eller rikkärr, ett strandområde eller en älvmynning? </t>
  </si>
  <si>
    <t xml:space="preserve">Verksamheten kommer lokaliseras nära eller vid en våtmark som identifierats i t.ex. våtmarks- eller rikkärrsinventeringen. Verksamheten kommer aktualisera en prövning av strandskyddsreglerna.  </t>
  </si>
  <si>
    <t>c) ett kustområde eller en marin miljö, </t>
  </si>
  <si>
    <t xml:space="preserve">Kommer verksamheten att lokaliseras inom föryngringsområden för fisk, ålgräsängar eller dylikt? </t>
  </si>
  <si>
    <t>d) ett bergs- eller skogsområde</t>
  </si>
  <si>
    <t xml:space="preserve">Kommer verksamheten lokaliseras inom ädellövskog, sumpskog, nyckelbiotop eller skogliga naturvården eller tätortsnära skog? </t>
  </si>
  <si>
    <t>e) ett betydelsefullt kulturlandskap,</t>
  </si>
  <si>
    <t xml:space="preserve">Kommer verksamheten lokaliseras inom eller nära övriga skyddade kulturmiljöområden eller objekt (skyddade enligt 7 kap. miljöbalken) vilket riskerar att syftet med skyddet motverkas? </t>
  </si>
  <si>
    <t>f) ett tätbefolkat område,</t>
  </si>
  <si>
    <t xml:space="preserve">Kommer verksamheten lokaliseras inom eller nära en tätort (som tätort menas en sammanhängande bebyggelse med fler än 200 invånare enligt SCB)?  </t>
  </si>
  <si>
    <t>g) en nationalpark, ett naturreservat, ett kulturreservat eller ett annat område som är skyddat enligt 7 kap. miljöbalken,</t>
  </si>
  <si>
    <t>h) ett område eller en byggnad som skyddas enligt 2-4 kap. kulturmiljölagen (1988:950), förordningen (2013:558) om statliga byggnadsminnen m.m. eller plan- och bygglagen (2010:900),</t>
  </si>
  <si>
    <t>i) ett sådant område som är upptaget på världsarvslistan i enlighet med Unescos konvention av den 16 november 1972 om skydd för världens kultur- och naturarv, eller</t>
  </si>
  <si>
    <t> j) ett område där miljökvalitetsnormer inte följs eller riskerar att inte kunna följas.</t>
  </si>
  <si>
    <t xml:space="preserve">Är verksamheten lokaliserad i ett område eller sker påverkan från verksamheten i ett område med beslutade miljökvalitetsnormer? </t>
  </si>
  <si>
    <t xml:space="preserve">Verksamheten kan leda till att en miljökvalitetsnorm inte följs eller riskerar att inte kunna uppnås. </t>
  </si>
  <si>
    <t xml:space="preserve">I kulturmiljölagen avses: 2 kap. om fornminnen, 3 kap. om byggnadsminnen och 4 kap. om kyrkliga kulturminnen. Plan- och bygglagen kan avse områden som är detaljplanelagda eller med områdesbestämmelser. </t>
  </si>
  <si>
    <t xml:space="preserve">Verksamheten är lokaliserat på så sätt att ett världsarv kan påverkas negativt. </t>
  </si>
  <si>
    <t xml:space="preserve">13 § De möjliga miljöeffekternas typ och utmärkande egenskaper. </t>
  </si>
  <si>
    <t>1. effekternas storlek, utbredning, karaktär, intensitet och komplexitet</t>
  </si>
  <si>
    <t>Miljöeffekterna leder inte till en sådan nivån att olägenhet enligt 9 kap. 3 § miljöbalken kan antas uppstå.</t>
  </si>
  <si>
    <t>Ett stort antal människor (fler än de som kan antas vara direkt berörda) riskerar att utsättas för miljöeffekter från verksamheten. Miljöeffekterna är av den grad att olägenhet enligt 9 kap. 3 § miljöbalken kan antas uppstå.</t>
  </si>
  <si>
    <t>Uppstår miljöeffekter i tidigare opåverkade områden?</t>
  </si>
  <si>
    <t>Miljöeffekterna uppkommer i tidigare ostörd miljö (t.ex. industribuller i områden utan tidigare påverkan från sådant buller).</t>
  </si>
  <si>
    <t>Egen bedömning</t>
  </si>
  <si>
    <t>Stöd för bedömning av betydande miljöpåverkan för verksamheter och åtgärder</t>
  </si>
  <si>
    <t>2. sannolikheten för att effekterna uppkommer, hur de uppkommer, vilken varaktighet eller frekvens de har och hur reversibla de är</t>
  </si>
  <si>
    <t>Är det stor sannolikhet för betydande miljöeffekter?</t>
  </si>
  <si>
    <t xml:space="preserve">Det är inte troligt att miljöeffekterna kommer vara annat än tillfälliga och reversibla. </t>
  </si>
  <si>
    <t xml:space="preserve">Miljöeffekter som troligen kommer att uppstå kommer att vara irreversibla (t.ex. att kulturhistoriska värden går förlorade). </t>
  </si>
  <si>
    <t>3. hur gränsöverskridande effekterna är</t>
  </si>
  <si>
    <t xml:space="preserve">Kan verksamheten leda till gränsöverskridande miljöeffekter? </t>
  </si>
  <si>
    <t xml:space="preserve">Samråd kommer att behövas med annat land. </t>
  </si>
  <si>
    <t>4. effekternas kumulativa verkan tillsammans med effekterna av andra verksamheter som bedrivs, som har fått ett tillstånd eller som har anmälts och får påbörjas</t>
  </si>
  <si>
    <t xml:space="preserve">Vid bedömning av kumulativa effekter behöver hänsyn tas till miljöeffekter från andra verksamhetsutövare, men också till miljöeffekter från olika följdverksamheter som den aktuella verksamheten ger upphov till. </t>
  </si>
  <si>
    <t xml:space="preserve">Trots hänsyn taget till kumulativ påverkan understiger påverkan det uteslutande tröskelvärdet för respektive miljöeffekt. </t>
  </si>
  <si>
    <t xml:space="preserve">Med hänsyn taget till kumulativ påverkan överstiger påverkan det indikativa tröskelvärdet för respektive miljöeffekt. </t>
  </si>
  <si>
    <t>Denna punkt kan inte läsas ensam. Den behöver läsas ihop med övriga rader om de specifika miljöeffekterna. Trots att verksamheten inte ensamt leder till en påverkan som överstiger det indikativa tröskelvärdet för respektive miljöeffekt, kan den kumulativa påverkan leda till att tröskelvärdet överskrids. En BMP kan då antas. Exempel: Buller uppstår till följd av en verksamhet. Denna miljöeffekt bedöms utifrån tröskelvärdena i 11 §, punkten 5 ovan, om störningar från verksamhet. Bedöms verksamheten ensamt kanske tröskelvärdet för BMP inte överskrids med avseende på buller, men kumulativt kommer tröskelvärdet i punkten 5 att överskridas. Vid den kumulativa bedömningen som ska göras enligt denna punkt, kommer man då fram till att BMP kan antas utifrån punkten 5.</t>
  </si>
  <si>
    <t>5. möjligheten att begränsa effekterna på ett effektivt sätt</t>
  </si>
  <si>
    <t xml:space="preserve">Kan verksamheten ge upphov till komplexa, svårbegränsade eller svårkontrollerade miljöeffekter? </t>
  </si>
  <si>
    <t>Verksamheten kan ge upphov till miljöeffekter som är svåra att förebygga eller begränsa konsekvenserna av.</t>
  </si>
  <si>
    <t xml:space="preserve">Exempel: Kommer verksamheten ge upphov till miljöeffekter som är svåra att följa upp och kontrollera konsekvenserna av eller är svåra att begränsa (svårt att finna skadelindrande åtgärder) kan detta tyda på att det är fråga om BMP. </t>
  </si>
  <si>
    <t>Allmänhetens behov av information.</t>
  </si>
  <si>
    <t xml:space="preserve">Kan verksamheten antas leda till stor oro hos allmänheten vilket i sig medför ett ökat behov av information/dialog? Kan miljöeffekterna leda till ett större behov av information till allmänheten? </t>
  </si>
  <si>
    <t xml:space="preserve">Informationsinsatser eller samråd behövs inte med fler än de enskilda som antas bli direkt berörda (t.ex. som markägare). </t>
  </si>
  <si>
    <t>Informationsinsatser eller samråd behövs med en berörd allmänhet (fler än de direkt berörda).</t>
  </si>
  <si>
    <t xml:space="preserve">Denna punkt hänger nära samman med steg 1 i bedömningen av om en BMP kan antas eller inte (se ovan). Är det fler än de direkt berörda som behöver information kan det i sig tyda på att miljöeffekterna får konsekvenser i en sådan omfattning att det är fråga om BMP. </t>
  </si>
  <si>
    <t xml:space="preserve">En olycka vid verksamhet skulle kunna leda till att väldigt många människor berörs och behöver få del av information. Detta kan också innebära att det behövas stora förebyggande informationsinsatser, vilket i sig skulle kunna tyda på att det är fråga om en BMP enligt denna punkt. </t>
  </si>
  <si>
    <t xml:space="preserve">Hur stor areal verksamhetsområdet tar i anspråk. </t>
  </si>
  <si>
    <r>
      <t xml:space="preserve">Kommer </t>
    </r>
    <r>
      <rPr>
        <sz val="11"/>
        <color rgb="FF000000"/>
        <rFont val="Calibri"/>
        <family val="2"/>
        <scheme val="minor"/>
      </rPr>
      <t xml:space="preserve">verksamheten ianspråkta stora opåverkade områden (se 3 kap. 2 § miljöbalken)? </t>
    </r>
  </si>
  <si>
    <r>
      <t xml:space="preserve">Kan ett </t>
    </r>
    <r>
      <rPr>
        <sz val="11"/>
        <color rgb="FF000000"/>
        <rFont val="Calibri"/>
        <family val="2"/>
        <scheme val="minor"/>
      </rPr>
      <t xml:space="preserve">stort antal </t>
    </r>
    <r>
      <rPr>
        <sz val="11"/>
        <color theme="1"/>
        <rFont val="Calibri"/>
        <family val="2"/>
        <scheme val="minor"/>
      </rPr>
      <t xml:space="preserve">människor antas utsättas för miljöeffekter från verksamheten som kan påverka hälsan menligt? </t>
    </r>
  </si>
  <si>
    <r>
      <t xml:space="preserve">Miljöeffekterna från verksamheten att försvagas av andra miljöeffekter. </t>
    </r>
    <r>
      <rPr>
        <sz val="11"/>
        <color rgb="FFFF6600"/>
        <rFont val="Calibri"/>
        <family val="2"/>
        <scheme val="minor"/>
      </rPr>
      <t xml:space="preserve"> </t>
    </r>
  </si>
  <si>
    <r>
      <t xml:space="preserve">Miljöeffekterna från verksamheten kommer att förstärkas av andra miljöeffekter (synergistiska miljöeffekter). </t>
    </r>
    <r>
      <rPr>
        <sz val="11"/>
        <color rgb="FFFF6600"/>
        <rFont val="Calibri"/>
        <family val="2"/>
        <scheme val="minor"/>
      </rPr>
      <t xml:space="preserve"> </t>
    </r>
  </si>
  <si>
    <t>Kommer verksamheten lokaliseras nära (med nära avses ett avstånd inom vilka troliga miljöeffekter med någon betydelse riskerar att uppkomma) känsliga allmännyttiga byggnader som exv. skolor eller sjukhus?</t>
  </si>
  <si>
    <r>
      <t>Exempel: Denna rad återkopplar till grad av störning. Kan miljöeffekter antas leda till att en olägenhet av den omfattning som avses i 9 kap. 3 § miljöbalken uppstår, exempelvis inte helt tillfälliga störningar eller störningar under vissa bullernivåer, så indikerar det att verksamheter eller åtgärden kumulativt sett kan antas ha en BMP.</t>
    </r>
    <r>
      <rPr>
        <sz val="11"/>
        <color rgb="FF1A1A1A"/>
        <rFont val="Calibri"/>
        <family val="2"/>
        <scheme val="minor"/>
      </rPr>
      <t xml:space="preserve"> </t>
    </r>
    <r>
      <rPr>
        <sz val="11"/>
        <color theme="1"/>
        <rFont val="Calibri"/>
        <family val="2"/>
        <scheme val="minor"/>
      </rPr>
      <t>För att en störning ska kunna betraktas som en olägenhet för människors hälsa bör störningen, som enligt medicinsk eller hygienisk bedömning kan påverka hälsan menligt, inte vara av ringa eller av helt tillfällig natur. Störningen bör också vara skadlig i antingen fysiskt eller psykiskt hänseende på en människas hälsotillstånd. Hänsyn ska tas till personer som är något känsligare än normalt, till exempel allergiker (se även MÖD mål nr M 3408-17 och M 3294-17). I bedömningen av störningen ska dock inte ingå några ekonomiska eller tekniska avvägningar (</t>
    </r>
    <r>
      <rPr>
        <sz val="11"/>
        <color rgb="FF000000"/>
        <rFont val="Calibri"/>
        <family val="2"/>
        <scheme val="minor"/>
      </rPr>
      <t xml:space="preserve">prop. 1997/98:45, </t>
    </r>
    <r>
      <rPr>
        <sz val="11"/>
        <color theme="1"/>
        <rFont val="Calibri"/>
        <family val="2"/>
        <scheme val="minor"/>
      </rPr>
      <t>del 2, s. 109).</t>
    </r>
  </si>
  <si>
    <t xml:space="preserve">Verksamheten är inte en Seveso-anläggning. </t>
  </si>
  <si>
    <t xml:space="preserve">Verksamheten är en Seveso-anläggning. </t>
  </si>
  <si>
    <t xml:space="preserve">Hur stor areal eller sträcka som verksamhetsområdet tar i anspråk. </t>
  </si>
  <si>
    <t xml:space="preserve">Verksamheten ligger nära gränsen för BMP enligt 6 § p. 3 miljöbedömningsförordningen (MBF). </t>
  </si>
  <si>
    <t>vattenöverledning av betydligt mindre än fem procent av normal lågvattenmängd</t>
  </si>
  <si>
    <t>Ja</t>
  </si>
  <si>
    <t>Värden som ligger mellan indikativ och uteslutande tröskel behöver bedömas utifrån andra aspekter för att avgöra om BMP kan antas.(Jmf. s. 30, http://ec.europa.eu/environment/eia/pdf/EIA_guidance_Screening_final.pdf).</t>
  </si>
  <si>
    <t xml:space="preserve">Kumulativ påverkan på människors hälsa eller miljön ska bedömas för samtliga miljöeffekter som kan uppkomma. Vilka andra verksamheter finns inom påverkansområdet, vattenresursen eller avrinningsområdet? Det kan även gälla t.ex. kumulativa störningar från transporter och buller eller kumulativ påverkan på biologisk mångfald. 
Vid bedömning av kumulativa effekter behöver hänsyn tas till miljöeffekter från andra verksamhetsutövare, men också till miljöeffekter från olika följdverksamheter som den aktuella verksamheten ger upphov till. </t>
  </si>
  <si>
    <t xml:space="preserve">Ex. 1. Pågår vattenuttag i samma resurs? Finns andra verksamheter som orsakar grundvattenpåverkan? Var för sig medför verksamheterna inte BMP men tillsammans kan de nå upp över gränsen för BMP.
Ex. 2. Buller uppstår till följd av en verksamhet. Denna miljöeffekt bedöms utifrån tröskelvärdena i punkten 5 nedan, om störningar från verksamhet. Bedöms verksamheten ensamt kanske tröskelvärdet för BMP inte överskrids med avseende på buller, men kumulativt kommer tröskelvärdet i punkten 5 att överskridas. Vid den kumulativa bedömningen som ska göras enligt denna punkt, kommer man då fram till att BMP kan antas utifrån punkten 5. </t>
  </si>
  <si>
    <t xml:space="preserve">Ändliga naturresurser (som inte kan återskapas) eller ekologiskt känsliga områden kommer att förbrukas/exploateras. </t>
  </si>
  <si>
    <t>Verksamhetens restprodukter är en del av en cirkulär ekonomi och kan användas för andra ändamål alternativt orsakar väldigt liten skada (t.ex. utsläpp av endast marginellt påverkat dagvatten). Endast mycket små mängder är avfall.</t>
  </si>
  <si>
    <t>En verksamhet vars restprodukter inte blir avfall utan är en del av en cirkulär ekonomi bör inte anses innebära BMP med avseende på avfallsaspekter.</t>
  </si>
  <si>
    <t>Inga potentiellt förorenade områden berörs, eller verksamheten innebär endast marginell påverkan på dessa och medför ingen eller liten ökad spridningsrisk.</t>
  </si>
  <si>
    <t xml:space="preserve">Typiskt sett en olycka/störning/ förorening som kan leda till risker för människors hälsa (sjukdom, skada etc.). Detta avser inte störning som istället hanteras under miljöeffekter. </t>
  </si>
  <si>
    <t>Kommer verksamheten ianspråkta begränsade resurser (t.ex. utvinningsbara ämnen eller mineraler eller högproduktiv jordbruksmark) eller kommer verksamheten ha negativ inverkan på kvaliteten eller förnyelseförmågan hos naturresurser (t.ex. vattenresurser som utnyttjas för vattenförsörjningen eller svårföryngrade skogsområden)?</t>
  </si>
  <si>
    <t>Lokaliseringen kommer medföra att naturresurser eller markområden med begränsad förnyelseförmåga förverkas och går inte att återställa efter verksamhetens eller anläggningstidens slut.</t>
  </si>
  <si>
    <t>Kommer åtgärden eller verksamheten medföra markavvattning och därmed kräva dispens från markavvattningsförbudet?</t>
  </si>
  <si>
    <t>g) en nationalpark, ett naturreservat, ett vattenskyddsområde,  ett kulturreservat eller ett annat område som är skyddat enligt 7 kap. miljöbalken,</t>
  </si>
  <si>
    <t xml:space="preserve">En utvärdering av miljökvalitetsnormer ska göras på kvalitetsfaktornivå. Observera att tillåtligthet i normalfallet inte kan ges för verksamheter som riskerar att försämra en vattenförekomsts status. </t>
  </si>
  <si>
    <t>https://data.riksdagen.se/fil/59CFEE06-C21A-4611-B2D1-61B87FB9577C</t>
  </si>
  <si>
    <t>s. 188 och framåt</t>
  </si>
  <si>
    <t>https://www.regeringen.se/rattsliga-dokument/departementsserien-och-promemorior/2017/09/ds-201625/</t>
  </si>
  <si>
    <t xml:space="preserve">Kommer verksamheten att lokaliseras inom föryngringsområden för fisk, ålgräsängar, områden med blåstång eller dylikt? </t>
  </si>
  <si>
    <t>vattenöverledning av nära eller mer än fem procent av normal lågvattenmängd</t>
  </si>
  <si>
    <t>Denna punkt avser inte lokaliseringen primärt, utan hur verksamheten använder naturresurser. Lokaliseringsfrågor behandlas under 12 §.</t>
  </si>
  <si>
    <t>I = Indikativ, S= Styrande, 2 = sekundär</t>
  </si>
  <si>
    <t>I</t>
  </si>
  <si>
    <t>S</t>
  </si>
  <si>
    <t>Kommer verksamhetens restprodukter att kunna ingå i en cirkulär ekonomi eller utgör det avfall? Uppstår stora mängder massor (exempelvis från sprängningar) eller stora mängder vatten som behöver släppas ut någonstans? Bedömning bör även ske utifrån farlighet, mängd, hantering,  och behov av deponering.</t>
  </si>
  <si>
    <t>Föroreningar eller störningar kan antas medföra BMP om de:
- antas inverka negativt på nationella, regionala eller lokala hållbarhets- eller miljömål,
- leda till ökad förorening av mark eller yt- eller grundvatten med efterbehandlingsbehov.</t>
  </si>
  <si>
    <t>Risk för spridning av förorening som kan beröra en vidare grupp än de enskilda som är särskilt berörda eller påverkar allmänna intressen (t.ex. vattentäkter).</t>
  </si>
  <si>
    <t xml:space="preserve">Vilka föroreningar riskerar att skapas och vilka andra störningar är typiska för verksamheten?  </t>
  </si>
  <si>
    <t>Är det stor risk för allvarlig olycka (permanent omledning av grundvatten, risk för påverkan på kritisk infrastruktur, påverkan under byggskede såsom utsläpp, kemikalieolyckor etc.)?</t>
  </si>
  <si>
    <t>Är det risk för att verksamheten eller olycka vid verksamheten leder till risker för människors hälsa (kan gälla olyckor vid dammhaveri, transport, buller, förorening etc.)?</t>
  </si>
  <si>
    <t xml:space="preserve">Det finns risk för att verksamheten kommer inverka negativt på möjligheten att utnyttja och/eller kontrollera befintliga tillstånd eller begränsa pågående, planerad eller tillåten markanvändning. </t>
  </si>
  <si>
    <t xml:space="preserve">Den planerade verksamheten  innebär grundvattenbortledning i ett magasin som utnyttjas för dricksvattenförsörjning i sådan omfattning (i sig eller i kombination med annan pågående verksamhet) att det kommer innebära att möjligheten att ta ut vatten enligt befintliga tillstånd begränsas.  </t>
  </si>
  <si>
    <t>i</t>
  </si>
  <si>
    <t>Verksamheten kan försvåra nyttjande av en riksintressant resurs (exv. riksintresse för dricksvattenförsörjning).</t>
  </si>
  <si>
    <t>s</t>
  </si>
  <si>
    <t>Verksamheten kommer inte att lokaliseras inom ett vattenskyddsområde</t>
  </si>
  <si>
    <t>Verksamheten är placerad inom eller i närheten ett vattenskyddsområde och är av sådan art att vattenkvaliteten eller -kvantiteten kan komma att påverkas negativt.</t>
  </si>
  <si>
    <t>Verksamheten leder till att förutsättningarna för friluftsliv eller kulturmiljövärden försvinner.</t>
  </si>
  <si>
    <t>Verksamheten kommer aktualisera en prövning gällande markavvattningsförbudet.</t>
  </si>
  <si>
    <t>Verksamheten kommer lokaliseras nära eller vid en våtmark som identifierats i t.ex. våtmarks- eller rikkärrsinventeringen eller i ett känsligt strandområde (på land eller i vatten). Verksamheten kommer aktualisera en prövning av strandskyddsreglerna.</t>
  </si>
  <si>
    <t>Utfyllnader av t.ex. våtmarker räknas inte som markavvattning. Se definition i 11 kap. 2 § MB</t>
  </si>
  <si>
    <t>Större muddringar, utfyllnader, uppförande av anläggningar (småbåtshamnar, kajer) eller andra åtgärder i vattenområdet som lokaliseras till känsliga områden.</t>
  </si>
  <si>
    <t xml:space="preserve">Kommer verksamheten lokaliseras inom eller nära en tätort (&gt;200 invånare, enligt SCB)?  </t>
  </si>
  <si>
    <t>Verksamheten kommer innebära en störning för en tätort under mer än en kortare tid för anläggningsarbeten.</t>
  </si>
  <si>
    <t>Den störning som uppstår kommer i första hand finnas under en begränsad tid, tex i anläggningsfasen, och därefter vara obetydlig.</t>
  </si>
  <si>
    <t>Kommer verksamheten lokaliseras inom ett vattenskyddsområde eller de åtgärder som ska vidtas kan komma att påverka de vattenresurser som ett vattenskyddsområde ska skydda?</t>
  </si>
  <si>
    <t>i) ett sådant område som är upptaget på världsarvslistan i enlighet med Unescos konvention av den 16 november 1972 om skydd för världens kultur- och naturarv</t>
  </si>
  <si>
    <t xml:space="preserve">Är verksamheten lokaliserad i eller sker påverkan från verksamheten på ett område med beslutade miljökvalitetsnormer (luft, vatten, buller)? </t>
  </si>
  <si>
    <t>Verksamheten kommer inte innebära att möjligheten att följa en miljökvalitetsnorm försvåras.</t>
  </si>
  <si>
    <t xml:space="preserve">Miljöeffekter som troligen kommer att uppstå kommer att vara irreversibla (t.ex. att vattenresurser förorenas eller kulturhistoriska värden går förlorade). </t>
  </si>
  <si>
    <t>Kumulativ påverkan på människors hälsa eller miljön ska bedömas för samtliga miljöeffekter som kan uppkomma. Det kan gälla t.ex. kumulativ påverkan på biologisk mångfald och vattenresurser, men även kumulativa störningar från transporter, buller eller strålning.</t>
  </si>
  <si>
    <t>Påverkan på en kvalitetsfaktor för MKN uppstår till följd av en verksamhet. Denna miljöeffekt bedöms enligt punkt 3 j ovan, om störningar från aktuell verksamhet. Bedöms verksamheten ensamt kanske ickeförsämringskravet på faktornivå inte överskrids för den aktuella faktorn, men kumulativt kommer tröskelvärdet att överskridas. Vid den kumulativa bedömningen som ska göras enligt denna punkt, kommer man då fram till att BMP kan antas utifrån punkten 3 j (även om en försämring inte är tillåtlig).</t>
  </si>
  <si>
    <t xml:space="preserve">Denna punkt kan inte läsas ensam. Den behöver läsas ihop med övriga rader om de specifika miljöeffekterna. Trots att verksamheten inte ensamt leder till en påverkan som överstiger det indikativa tröskelvärdet för respektive miljöeffekt, kan den kumulativa påverkan leda till att tröskelvärdet överskrids. En BMP kan då antas. </t>
  </si>
  <si>
    <t>Verksamheten kan ge upphov till miljöeffekter som är svåra att förebygga eller begränsa konsekvenserna av. Det är svårt eller omöjligt att genom tillgängliga skyddsåtgärder  begränsa effekterna.</t>
  </si>
  <si>
    <t xml:space="preserve">Kommer verksamheten ge upphov till miljöeffekter som är svåra att följa upp och kontrollera konsekvenserna av eller är svåra att begränsa (svårt att finna skadelindrande åtgärder) kan detta tyda på att det är fråga om BMP. </t>
  </si>
  <si>
    <t xml:space="preserve">Kan verksamheten antas leda till stor oro hos allmänheten vilket i sig medför ett ökat behov av information och dialog? Kan miljöeffekterna leda till ett större behov av information till allmänheten? </t>
  </si>
  <si>
    <t xml:space="preserve">Informationsinsatser eller samråd behövs inte med fler än de enskilda som antas bli direkt berörda, t.ex.  markägare i närheten till planerad verksamhet. </t>
  </si>
  <si>
    <t xml:space="preserve">Verksamheten skulle kunna leda till att  många människor berörs och behöver få del av information eller många fastigheter skulle kunna påverkas av exempelvis ett dammhaveri, översvämningar eller sättningar. Detta kan också innebära att det behövas stora förebyggande informationsinsatser, vilket i sig skulle kunna tyda på att det är fråga om en BMP enligt denna punkt. </t>
  </si>
  <si>
    <t>ja</t>
  </si>
  <si>
    <t>nej</t>
  </si>
  <si>
    <t>vet ej</t>
  </si>
  <si>
    <t>ej relevant</t>
  </si>
  <si>
    <t>Antal styrande ja</t>
  </si>
  <si>
    <t>Antal indikativa ja</t>
  </si>
  <si>
    <t>Antal styrande nej</t>
  </si>
  <si>
    <t>Antal indikativa nej</t>
  </si>
  <si>
    <t>Antal sekundära ja</t>
  </si>
  <si>
    <t>Antal sekundära nej</t>
  </si>
  <si>
    <t>Data S</t>
  </si>
  <si>
    <t>Data I</t>
  </si>
  <si>
    <t>Data 2</t>
  </si>
  <si>
    <t>Dina svar indikerar att verksamheten/åtgärden</t>
  </si>
  <si>
    <t>Nej</t>
  </si>
  <si>
    <t>Styrande</t>
  </si>
  <si>
    <t>Indikativ</t>
  </si>
  <si>
    <t>Sekundär</t>
  </si>
  <si>
    <t>Vet ej</t>
  </si>
  <si>
    <t>Ej relevant</t>
  </si>
  <si>
    <t>Medför BMP</t>
  </si>
  <si>
    <t>Medför ej BMP</t>
  </si>
  <si>
    <t>Styrande faktor</t>
  </si>
  <si>
    <t>Indikativ faktor</t>
  </si>
  <si>
    <t>Sekundär faktor</t>
  </si>
  <si>
    <t xml:space="preserve">Denna punkt kan inte läsas ensam. Den behöver läsas ihop med övriga rader om de specifika miljöeffekterna. Trots att verksamheten inte ensamt leder till en påverkan som överstiger det indikativa tröskelvärdet för respektive miljöeffekt kan den kumulativa påverkan leda till att tröskelvärdet överskrids, vilket innebär att BMP kan antas för verksamheten. </t>
  </si>
  <si>
    <t>En olycka skulle inte leda till risker för människors hälsa (t.ex. inga närboende som kan påverkas eller en potentiell olycka eller störning leder typiskt inte till risk för hälsa).</t>
  </si>
  <si>
    <t xml:space="preserve">Denna rad handlar om egenskaper hos verksamheten och specifikt om föroreningar/störningar som riskerar människors hälsa. För att särskilja denna punkt från punkterna om miljöeffekter nedan, bör denna punkt avse vilken typ av störningar och föroreningar det är fråga om, och om de typiskt sett innebär en risk för människors hälsa. </t>
  </si>
  <si>
    <t xml:space="preserve">Hur kommer verksamheten påverka framtida markanvändning och verksamhet som har gällande tillstånd men som ännu inte påbörjats, exempelvis tillåtna vattenuttag eller pågående grundvattenbortledningar, markavvattningsföretag eller bebyggelse som har beslutats om. </t>
  </si>
  <si>
    <t xml:space="preserve">Hur kommer verksamheten att påverka  pågående eller tillåten markanvändning enligt detaljplaner och översiktsplaner? </t>
  </si>
  <si>
    <t xml:space="preserve">En anläggning planeras så att tillrinningen till ett större grundvattenmagasin minskar väsentligt. Detta kommer medföra att möjligheten för magasinet att utnyttjas till vattenförsörjning avsevärt minskar. </t>
  </si>
  <si>
    <t>En verksamhet ligger i närheten av ett vattenskyddsområde och kommer medföra utsläpp som slutligen hamnar i vattenresursen som skyddsområdet ska skydda och detta utsläpp kan komma att förorena eller på annat sätt försvåra användandet av vattenresursen.</t>
  </si>
  <si>
    <t>Verksamheten kommer att förläggas inom exempelvis ett naturreservat eller kulturreservat och riskerar att permanent skada områdets värde.</t>
  </si>
  <si>
    <t xml:space="preserve">Strukturer för friluftsliv som inte kan ersättas av det som finns utanför verksamhetsområdet försvinner eller verksamheten innebär barriäreffekter. </t>
  </si>
  <si>
    <t>Större muddringar, utfyllnader, uppförande av anläggningar (småbåtshamnar, kajer) eller andra åtgärder som kan komma att skada strandzonen i känsliga områden.</t>
  </si>
  <si>
    <t xml:space="preserve">Kommer verksamheten lokaliseras inom eller riskera att skada ädellövskog, sumpskog, nyckelbiotop eller skogliga naturvården eller tätortsnära skog? </t>
  </si>
  <si>
    <t>Muddring i miljöriskområde eller för en farled</t>
  </si>
  <si>
    <t xml:space="preserve">Vilka bekräftade och potentiellt förorenade områden kan påverkas av verksamheten? Finns naturliga föroreningar i berörda områden, exempelvis sulfidhaltiga jord- eller bergmassor? </t>
  </si>
  <si>
    <r>
      <t xml:space="preserve">Miljöeffekterna från verksamheten kommer inte att förstärkas av andra verksamheters miljöeffekter. </t>
    </r>
    <r>
      <rPr>
        <sz val="11"/>
        <color rgb="FFFF6600"/>
        <rFont val="Calibri"/>
        <family val="2"/>
        <scheme val="minor"/>
      </rPr>
      <t xml:space="preserve"> </t>
    </r>
  </si>
  <si>
    <t>Vet ej/ej relevant</t>
  </si>
  <si>
    <t>Ett område eller byggnad som skyddas enligt kulturmiljölagen eller byggnadsminne kan påverkas av verksamheten</t>
  </si>
  <si>
    <t>Verksamheten ligger inom nationalpark, naturreservat, vattenskyddsområde, kulturreservat eller annat skyddat område</t>
  </si>
  <si>
    <t>Ej bedömda kriterier</t>
  </si>
  <si>
    <t>Styrning</t>
  </si>
  <si>
    <t>Egen kommentar</t>
  </si>
  <si>
    <t>Egna kommentarer</t>
  </si>
  <si>
    <t>Skäl för BMP</t>
  </si>
  <si>
    <t>11 § p. 1</t>
  </si>
  <si>
    <t>11 § p. 2</t>
  </si>
  <si>
    <t>11 § p. 3</t>
  </si>
  <si>
    <t>11 § p. 4</t>
  </si>
  <si>
    <t>13 § p. 5</t>
  </si>
  <si>
    <t>11 § p. 5</t>
  </si>
  <si>
    <t>11 § p. 6</t>
  </si>
  <si>
    <t>11 § p. 7</t>
  </si>
  <si>
    <t>12 § p. 1</t>
  </si>
  <si>
    <t>12 § p. 2</t>
  </si>
  <si>
    <t>12 § p. 3</t>
  </si>
  <si>
    <t>12 § p. 3a</t>
  </si>
  <si>
    <t>12 § p. 3b</t>
  </si>
  <si>
    <t>12 § p. 3c</t>
  </si>
  <si>
    <t>12 § p. 3d</t>
  </si>
  <si>
    <t>12 § p. 3e</t>
  </si>
  <si>
    <t>12 § p. 3f</t>
  </si>
  <si>
    <t>12 § p. 3g</t>
  </si>
  <si>
    <t>12 § p. 3h</t>
  </si>
  <si>
    <t>12 § p. 3i</t>
  </si>
  <si>
    <t>12 § p. 3j</t>
  </si>
  <si>
    <t>13 § p. 1</t>
  </si>
  <si>
    <t>13 § p. 2</t>
  </si>
  <si>
    <t>13 § p. 3</t>
  </si>
  <si>
    <t>13 § p. 4</t>
  </si>
  <si>
    <t>13 §</t>
  </si>
  <si>
    <t>-</t>
  </si>
  <si>
    <t>För täktverksamhet där ändringen avser ett ökat årlig uttag med mer än 25 000 ton material/år, blir det betydande miljöpåverkan  ”default”- bedömning och inte en bedömning enligt bedömningskriterierna. Det finns vägledning om detta på Naturvårdsverkets hemsida. </t>
  </si>
  <si>
    <t>Detta är endast en beräkningssida, du ska inte ändra något här!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</si>
</sst>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Garamond"/>
      <family val="1"/>
    </font>
    <font>
      <b/>
      <sz val="12"/>
      <color theme="1"/>
      <name val="Calibri"/>
      <family val="2"/>
      <scheme val="minor"/>
    </font>
    <font>
      <b/>
      <sz val="12"/>
      <color theme="1"/>
      <name val="Calibri"/>
      <family val="2"/>
    </font>
    <font>
      <i/>
      <sz val="11"/>
      <color theme="1"/>
      <name val="Garamond"/>
      <family val="1"/>
    </font>
    <font>
      <b/>
      <sz val="26"/>
      <color theme="1"/>
      <name val="Arial"/>
      <family val="2"/>
    </font>
    <font>
      <sz val="11"/>
      <color rgb="FF000000"/>
      <name val="Calibri"/>
      <family val="2"/>
      <scheme val="minor"/>
    </font>
    <font>
      <sz val="11"/>
      <color rgb="FFFF6600"/>
      <name val="Calibri"/>
      <family val="2"/>
      <scheme val="minor"/>
    </font>
    <font>
      <sz val="11"/>
      <color rgb="FF1A1A1A"/>
      <name val="Calibri"/>
      <family val="2"/>
      <scheme val="minor"/>
    </font>
    <font>
      <sz val="11"/>
      <name val="Calibri"/>
      <family val="2"/>
      <scheme val="minor"/>
    </font>
    <font>
      <u/>
      <sz val="11"/>
      <color theme="10"/>
      <name val="Calibri"/>
      <family val="2"/>
      <scheme val="minor"/>
    </font>
    <font>
      <sz val="20"/>
      <color theme="1"/>
      <name val="Calibri"/>
      <family val="2"/>
      <scheme val="minor"/>
    </font>
    <font>
      <sz val="8"/>
      <name val="Calibri"/>
      <family val="2"/>
      <scheme val="minor"/>
    </font>
    <font>
      <sz val="11"/>
      <color rgb="FF006100"/>
      <name val="Calibri"/>
      <family val="2"/>
      <scheme val="minor"/>
    </font>
    <font>
      <b/>
      <sz val="26"/>
      <color rgb="FFFF0000"/>
      <name val="Calibri"/>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C6EFCE"/>
      </patternFill>
    </fill>
  </fills>
  <borders count="54">
    <border>
      <left/>
      <right/>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style="thin">
        <color theme="0" tint="-0.14996795556505021"/>
      </right>
      <top/>
      <bottom style="double">
        <color indexed="64"/>
      </bottom>
      <diagonal/>
    </border>
    <border>
      <left style="thin">
        <color theme="0" tint="-0.14996795556505021"/>
      </left>
      <right style="thin">
        <color theme="0" tint="-0.14996795556505021"/>
      </right>
      <top/>
      <bottom style="double">
        <color indexed="64"/>
      </bottom>
      <diagonal/>
    </border>
    <border>
      <left style="thin">
        <color theme="0" tint="-0.14996795556505021"/>
      </left>
      <right/>
      <top/>
      <bottom style="double">
        <color indexed="64"/>
      </bottom>
      <diagonal/>
    </border>
    <border>
      <left/>
      <right style="thin">
        <color theme="0" tint="-0.14996795556505021"/>
      </right>
      <top style="double">
        <color indexed="64"/>
      </top>
      <bottom style="thin">
        <color indexed="64"/>
      </bottom>
      <diagonal/>
    </border>
    <border>
      <left style="thin">
        <color theme="0" tint="-0.14996795556505021"/>
      </left>
      <right style="thin">
        <color theme="0" tint="-0.14996795556505021"/>
      </right>
      <top style="double">
        <color indexed="64"/>
      </top>
      <bottom style="thin">
        <color indexed="64"/>
      </bottom>
      <diagonal/>
    </border>
    <border>
      <left style="thin">
        <color theme="0" tint="-0.14996795556505021"/>
      </left>
      <right/>
      <top style="double">
        <color indexed="64"/>
      </top>
      <bottom style="thin">
        <color indexed="64"/>
      </bottom>
      <diagonal/>
    </border>
    <border>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top style="thin">
        <color indexed="64"/>
      </top>
      <bottom style="thin">
        <color indexed="64"/>
      </bottom>
      <diagonal/>
    </border>
    <border>
      <left/>
      <right style="thin">
        <color theme="0" tint="-0.14996795556505021"/>
      </right>
      <top style="thin">
        <color indexed="64"/>
      </top>
      <bottom style="double">
        <color indexed="64"/>
      </bottom>
      <diagonal/>
    </border>
    <border>
      <left style="thin">
        <color theme="0" tint="-0.14996795556505021"/>
      </left>
      <right style="thin">
        <color theme="0" tint="-0.14996795556505021"/>
      </right>
      <top style="thin">
        <color indexed="64"/>
      </top>
      <bottom style="double">
        <color indexed="64"/>
      </bottom>
      <diagonal/>
    </border>
    <border>
      <left style="thin">
        <color theme="0" tint="-0.14996795556505021"/>
      </left>
      <right/>
      <top style="thin">
        <color indexed="64"/>
      </top>
      <bottom style="double">
        <color indexed="64"/>
      </bottom>
      <diagonal/>
    </border>
    <border>
      <left/>
      <right style="thin">
        <color theme="0" tint="-0.14996795556505021"/>
      </right>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6795556505021"/>
      </left>
      <right/>
      <top/>
      <bottom style="thin">
        <color indexed="64"/>
      </bottom>
      <diagonal/>
    </border>
    <border>
      <left/>
      <right style="thin">
        <color theme="0" tint="-0.14996795556505021"/>
      </right>
      <top style="double">
        <color indexed="64"/>
      </top>
      <bottom style="double">
        <color indexed="64"/>
      </bottom>
      <diagonal/>
    </border>
    <border>
      <left style="thin">
        <color theme="0" tint="-0.14996795556505021"/>
      </left>
      <right style="thin">
        <color theme="0" tint="-0.14996795556505021"/>
      </right>
      <top style="double">
        <color indexed="64"/>
      </top>
      <bottom style="double">
        <color indexed="64"/>
      </bottom>
      <diagonal/>
    </border>
    <border>
      <left style="thin">
        <color theme="0" tint="-0.14996795556505021"/>
      </left>
      <right/>
      <top style="double">
        <color indexed="64"/>
      </top>
      <bottom style="double">
        <color indexed="64"/>
      </bottom>
      <diagonal/>
    </border>
    <border>
      <left style="medium">
        <color indexed="64"/>
      </left>
      <right style="thin">
        <color theme="0" tint="-0.14996795556505021"/>
      </right>
      <top style="thin">
        <color indexed="64"/>
      </top>
      <bottom style="thin">
        <color indexed="64"/>
      </bottom>
      <diagonal/>
    </border>
    <border>
      <left/>
      <right style="thin">
        <color theme="2" tint="-9.9948118533890809E-2"/>
      </right>
      <top style="double">
        <color indexed="64"/>
      </top>
      <bottom style="thin">
        <color indexed="64"/>
      </bottom>
      <diagonal/>
    </border>
    <border>
      <left style="thin">
        <color theme="2" tint="-9.9948118533890809E-2"/>
      </left>
      <right style="thin">
        <color theme="2" tint="-9.9948118533890809E-2"/>
      </right>
      <top style="double">
        <color indexed="64"/>
      </top>
      <bottom style="thin">
        <color indexed="64"/>
      </bottom>
      <diagonal/>
    </border>
    <border>
      <left style="thin">
        <color theme="2" tint="-9.9948118533890809E-2"/>
      </left>
      <right/>
      <top style="double">
        <color indexed="64"/>
      </top>
      <bottom style="thin">
        <color indexed="64"/>
      </bottom>
      <diagonal/>
    </border>
    <border>
      <left/>
      <right style="thin">
        <color theme="2" tint="-9.9948118533890809E-2"/>
      </right>
      <top style="thin">
        <color indexed="64"/>
      </top>
      <bottom style="double">
        <color indexed="64"/>
      </bottom>
      <diagonal/>
    </border>
    <border>
      <left style="thin">
        <color theme="2" tint="-9.9948118533890809E-2"/>
      </left>
      <right style="thin">
        <color theme="2" tint="-9.9948118533890809E-2"/>
      </right>
      <top style="thin">
        <color indexed="64"/>
      </top>
      <bottom style="double">
        <color indexed="64"/>
      </bottom>
      <diagonal/>
    </border>
    <border>
      <left style="thin">
        <color theme="2" tint="-9.9948118533890809E-2"/>
      </left>
      <right/>
      <top/>
      <bottom style="double">
        <color indexed="64"/>
      </bottom>
      <diagonal/>
    </border>
    <border>
      <left/>
      <right style="thin">
        <color theme="2" tint="-9.9948118533890809E-2"/>
      </right>
      <top style="double">
        <color indexed="64"/>
      </top>
      <bottom style="double">
        <color indexed="64"/>
      </bottom>
      <diagonal/>
    </border>
    <border>
      <left style="thin">
        <color theme="2" tint="-9.9948118533890809E-2"/>
      </left>
      <right style="thin">
        <color theme="2" tint="-9.9948118533890809E-2"/>
      </right>
      <top style="double">
        <color indexed="64"/>
      </top>
      <bottom style="double">
        <color indexed="64"/>
      </bottom>
      <diagonal/>
    </border>
    <border>
      <left style="thin">
        <color theme="2" tint="-9.9948118533890809E-2"/>
      </left>
      <right/>
      <top style="double">
        <color indexed="64"/>
      </top>
      <bottom style="double">
        <color indexed="64"/>
      </bottom>
      <diagonal/>
    </border>
    <border>
      <left/>
      <right style="thin">
        <color theme="2" tint="-9.9948118533890809E-2"/>
      </right>
      <top/>
      <bottom style="double">
        <color indexed="64"/>
      </bottom>
      <diagonal/>
    </border>
    <border>
      <left style="thin">
        <color theme="2" tint="-9.9948118533890809E-2"/>
      </left>
      <right style="thin">
        <color theme="2" tint="-9.9948118533890809E-2"/>
      </right>
      <top/>
      <bottom style="double">
        <color indexed="64"/>
      </bottom>
      <diagonal/>
    </border>
    <border>
      <left/>
      <right style="thin">
        <color theme="2" tint="-9.9948118533890809E-2"/>
      </right>
      <top/>
      <bottom/>
      <diagonal/>
    </border>
    <border>
      <left style="thin">
        <color theme="2" tint="-9.9948118533890809E-2"/>
      </left>
      <right style="thin">
        <color theme="2" tint="-9.9948118533890809E-2"/>
      </right>
      <top/>
      <bottom/>
      <diagonal/>
    </border>
    <border>
      <left style="thin">
        <color theme="2" tint="-9.9948118533890809E-2"/>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2" fillId="0" borderId="0" applyNumberFormat="0" applyFill="0" applyBorder="0" applyAlignment="0" applyProtection="0"/>
    <xf numFmtId="0" fontId="15" fillId="9" borderId="0" applyNumberFormat="0" applyBorder="0" applyAlignment="0" applyProtection="0"/>
  </cellStyleXfs>
  <cellXfs count="178">
    <xf numFmtId="0" fontId="0" fillId="0" borderId="0" xfId="0"/>
    <xf numFmtId="0" fontId="0" fillId="0" borderId="0" xfId="0" applyAlignment="1">
      <alignment wrapText="1"/>
    </xf>
    <xf numFmtId="0" fontId="0" fillId="0" borderId="0" xfId="0" applyAlignment="1">
      <alignment vertical="center" wrapText="1"/>
    </xf>
    <xf numFmtId="0" fontId="3" fillId="0" borderId="0" xfId="0" applyFont="1" applyBorder="1" applyAlignment="1">
      <alignment vertical="center" wrapText="1"/>
    </xf>
    <xf numFmtId="0" fontId="0" fillId="0" borderId="0" xfId="0" applyBorder="1"/>
    <xf numFmtId="0" fontId="6" fillId="0" borderId="0" xfId="0" applyFont="1" applyBorder="1" applyAlignment="1">
      <alignment vertical="center" wrapText="1"/>
    </xf>
    <xf numFmtId="0" fontId="5" fillId="5" borderId="0" xfId="0" applyFont="1" applyFill="1" applyBorder="1" applyAlignment="1">
      <alignment vertical="center" wrapText="1"/>
    </xf>
    <xf numFmtId="0" fontId="5" fillId="5" borderId="9" xfId="0" applyFont="1" applyFill="1" applyBorder="1" applyAlignment="1">
      <alignment vertical="center" wrapText="1"/>
    </xf>
    <xf numFmtId="0" fontId="5" fillId="5" borderId="10" xfId="0" applyFont="1" applyFill="1" applyBorder="1" applyAlignment="1">
      <alignment vertical="center" wrapText="1"/>
    </xf>
    <xf numFmtId="0" fontId="5" fillId="5" borderId="11" xfId="0" applyFont="1" applyFill="1" applyBorder="1" applyAlignment="1">
      <alignment vertical="center" wrapText="1"/>
    </xf>
    <xf numFmtId="0" fontId="3" fillId="5" borderId="12" xfId="0" applyFont="1" applyFill="1" applyBorder="1" applyAlignment="1">
      <alignment vertical="center" wrapText="1"/>
    </xf>
    <xf numFmtId="0" fontId="3" fillId="5" borderId="13" xfId="0" applyFont="1" applyFill="1" applyBorder="1" applyAlignment="1">
      <alignment vertical="center" wrapText="1"/>
    </xf>
    <xf numFmtId="0" fontId="0" fillId="0" borderId="9" xfId="0" applyBorder="1"/>
    <xf numFmtId="0" fontId="0" fillId="0" borderId="10" xfId="0" applyBorder="1"/>
    <xf numFmtId="0" fontId="0" fillId="0" borderId="11" xfId="0" applyBorder="1"/>
    <xf numFmtId="0" fontId="7" fillId="0" borderId="0" xfId="0" applyFont="1" applyAlignment="1">
      <alignment vertical="center"/>
    </xf>
    <xf numFmtId="0" fontId="4" fillId="5" borderId="0" xfId="0" applyFont="1" applyFill="1" applyAlignment="1">
      <alignment vertical="center"/>
    </xf>
    <xf numFmtId="0" fontId="0" fillId="5" borderId="1" xfId="0" applyFill="1" applyBorder="1" applyAlignment="1">
      <alignment vertical="center"/>
    </xf>
    <xf numFmtId="0" fontId="0" fillId="5" borderId="14" xfId="0" applyFill="1" applyBorder="1" applyAlignment="1">
      <alignment vertical="center"/>
    </xf>
    <xf numFmtId="0" fontId="2" fillId="8" borderId="5" xfId="0" applyFont="1" applyFill="1" applyBorder="1" applyAlignment="1">
      <alignment vertical="center"/>
    </xf>
    <xf numFmtId="0" fontId="0" fillId="8" borderId="15" xfId="0" applyFill="1" applyBorder="1" applyAlignment="1">
      <alignment vertical="center"/>
    </xf>
    <xf numFmtId="0" fontId="0" fillId="8" borderId="16" xfId="0" applyFill="1" applyBorder="1" applyAlignment="1">
      <alignment vertical="center"/>
    </xf>
    <xf numFmtId="0" fontId="0" fillId="8" borderId="17" xfId="0" applyFill="1" applyBorder="1" applyAlignment="1">
      <alignment vertical="center"/>
    </xf>
    <xf numFmtId="0" fontId="0" fillId="0" borderId="0" xfId="0" applyAlignment="1">
      <alignment vertical="center"/>
    </xf>
    <xf numFmtId="0" fontId="0" fillId="0" borderId="0" xfId="0" applyFont="1" applyAlignment="1">
      <alignment vertical="center"/>
    </xf>
    <xf numFmtId="0" fontId="0" fillId="2" borderId="3" xfId="0" applyFont="1" applyFill="1" applyBorder="1" applyAlignment="1">
      <alignment horizontal="left" vertical="center" wrapText="1"/>
    </xf>
    <xf numFmtId="0" fontId="0" fillId="2" borderId="6" xfId="0" applyFont="1" applyFill="1" applyBorder="1" applyAlignment="1">
      <alignment vertical="center"/>
    </xf>
    <xf numFmtId="0" fontId="8" fillId="2" borderId="21" xfId="0" applyFont="1" applyFill="1" applyBorder="1" applyAlignment="1">
      <alignment vertical="center" wrapText="1"/>
    </xf>
    <xf numFmtId="0" fontId="0" fillId="2" borderId="22" xfId="0" applyFont="1" applyFill="1" applyBorder="1" applyAlignment="1">
      <alignment vertical="center"/>
    </xf>
    <xf numFmtId="0" fontId="0" fillId="2" borderId="23" xfId="0" applyFont="1" applyFill="1" applyBorder="1" applyAlignment="1">
      <alignment vertical="center"/>
    </xf>
    <xf numFmtId="0" fontId="0" fillId="2" borderId="1" xfId="0" applyFont="1" applyFill="1" applyBorder="1" applyAlignment="1">
      <alignment vertical="center" wrapText="1"/>
    </xf>
    <xf numFmtId="0" fontId="0" fillId="2" borderId="12" xfId="0" applyFont="1" applyFill="1" applyBorder="1" applyAlignment="1">
      <alignment horizontal="left" vertical="center" wrapText="1"/>
    </xf>
    <xf numFmtId="0" fontId="0" fillId="2" borderId="13" xfId="0" applyFont="1" applyFill="1" applyBorder="1" applyAlignment="1">
      <alignment vertical="center" wrapText="1"/>
    </xf>
    <xf numFmtId="0" fontId="0" fillId="2" borderId="24" xfId="0" applyFont="1" applyFill="1" applyBorder="1" applyAlignment="1">
      <alignment vertical="center" wrapText="1"/>
    </xf>
    <xf numFmtId="0" fontId="0" fillId="2" borderId="25" xfId="0" applyFont="1" applyFill="1" applyBorder="1" applyAlignment="1">
      <alignment vertical="center" wrapText="1"/>
    </xf>
    <xf numFmtId="0" fontId="8" fillId="2" borderId="25" xfId="0" applyFont="1" applyFill="1" applyBorder="1" applyAlignment="1">
      <alignment horizontal="left" vertical="center" wrapText="1"/>
    </xf>
    <xf numFmtId="0" fontId="0" fillId="2" borderId="26" xfId="0" applyFont="1" applyFill="1" applyBorder="1" applyAlignment="1">
      <alignment vertical="center"/>
    </xf>
    <xf numFmtId="0" fontId="0" fillId="2" borderId="3" xfId="0" applyFont="1" applyFill="1" applyBorder="1" applyAlignment="1">
      <alignment vertical="center"/>
    </xf>
    <xf numFmtId="0" fontId="0" fillId="2" borderId="18" xfId="0" applyFont="1" applyFill="1" applyBorder="1" applyAlignment="1">
      <alignment vertical="center" wrapText="1"/>
    </xf>
    <xf numFmtId="0" fontId="0" fillId="2" borderId="19" xfId="0" applyFont="1" applyFill="1" applyBorder="1" applyAlignment="1">
      <alignment vertical="center" wrapText="1"/>
    </xf>
    <xf numFmtId="0" fontId="8" fillId="2" borderId="19" xfId="0" applyFont="1" applyFill="1" applyBorder="1" applyAlignment="1">
      <alignment horizontal="left" vertical="center" wrapText="1"/>
    </xf>
    <xf numFmtId="0" fontId="0" fillId="2" borderId="20" xfId="0" applyFont="1" applyFill="1" applyBorder="1" applyAlignment="1">
      <alignment vertical="center"/>
    </xf>
    <xf numFmtId="0" fontId="0" fillId="2" borderId="21" xfId="0" applyFont="1" applyFill="1" applyBorder="1" applyAlignment="1">
      <alignment vertical="center" wrapText="1"/>
    </xf>
    <xf numFmtId="0" fontId="0" fillId="2" borderId="22" xfId="0" applyFont="1" applyFill="1" applyBorder="1" applyAlignment="1">
      <alignment vertical="center" wrapText="1"/>
    </xf>
    <xf numFmtId="0" fontId="8" fillId="2" borderId="22" xfId="0" applyFont="1" applyFill="1" applyBorder="1" applyAlignment="1">
      <alignment vertical="center" wrapText="1"/>
    </xf>
    <xf numFmtId="0" fontId="8" fillId="2" borderId="27" xfId="0" applyFont="1" applyFill="1" applyBorder="1" applyAlignment="1">
      <alignment vertical="center" wrapText="1"/>
    </xf>
    <xf numFmtId="0" fontId="0" fillId="2" borderId="28" xfId="0" applyFont="1" applyFill="1" applyBorder="1" applyAlignment="1">
      <alignment vertical="center" wrapText="1"/>
    </xf>
    <xf numFmtId="0" fontId="0" fillId="2" borderId="27" xfId="0" applyFont="1" applyFill="1" applyBorder="1" applyAlignment="1">
      <alignment vertical="center" wrapText="1"/>
    </xf>
    <xf numFmtId="0" fontId="0" fillId="2" borderId="28" xfId="0" applyFont="1" applyFill="1" applyBorder="1" applyAlignment="1">
      <alignment vertical="center"/>
    </xf>
    <xf numFmtId="0" fontId="0" fillId="2" borderId="29" xfId="0" applyFont="1" applyFill="1" applyBorder="1" applyAlignment="1">
      <alignment vertical="center"/>
    </xf>
    <xf numFmtId="0" fontId="0" fillId="2" borderId="15" xfId="0" applyFont="1" applyFill="1" applyBorder="1" applyAlignment="1">
      <alignment vertical="center" wrapText="1"/>
    </xf>
    <xf numFmtId="0" fontId="8" fillId="2" borderId="16" xfId="0" applyFont="1" applyFill="1" applyBorder="1" applyAlignment="1">
      <alignment horizontal="left" vertical="center" wrapText="1"/>
    </xf>
    <xf numFmtId="0" fontId="0" fillId="2" borderId="16" xfId="0" applyFont="1" applyFill="1" applyBorder="1" applyAlignment="1">
      <alignment vertical="center"/>
    </xf>
    <xf numFmtId="0" fontId="0" fillId="2" borderId="17" xfId="0" applyFont="1" applyFill="1" applyBorder="1" applyAlignment="1">
      <alignment vertical="center"/>
    </xf>
    <xf numFmtId="0" fontId="0" fillId="2" borderId="6" xfId="0" applyFont="1" applyFill="1" applyBorder="1" applyAlignment="1">
      <alignment vertical="center" wrapText="1"/>
    </xf>
    <xf numFmtId="0" fontId="8" fillId="2" borderId="12" xfId="0" applyFont="1" applyFill="1" applyBorder="1" applyAlignment="1">
      <alignment vertical="center" wrapText="1"/>
    </xf>
    <xf numFmtId="0" fontId="8" fillId="2" borderId="13" xfId="0" applyFont="1" applyFill="1" applyBorder="1" applyAlignment="1">
      <alignment vertical="center" wrapText="1"/>
    </xf>
    <xf numFmtId="0" fontId="0" fillId="2" borderId="14" xfId="0" applyFont="1" applyFill="1" applyBorder="1" applyAlignment="1">
      <alignment vertical="center" wrapText="1"/>
    </xf>
    <xf numFmtId="0" fontId="8" fillId="3" borderId="15"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0" fillId="3" borderId="19" xfId="0" applyFont="1" applyFill="1" applyBorder="1" applyAlignment="1">
      <alignment horizontal="left" vertical="center" wrapText="1"/>
    </xf>
    <xf numFmtId="0" fontId="8" fillId="3" borderId="18"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3" borderId="18" xfId="0" applyFont="1" applyFill="1" applyBorder="1" applyAlignment="1">
      <alignment vertical="center" wrapText="1"/>
    </xf>
    <xf numFmtId="0" fontId="0" fillId="3" borderId="18" xfId="0" applyFont="1" applyFill="1" applyBorder="1" applyAlignment="1">
      <alignment vertical="center" wrapText="1"/>
    </xf>
    <xf numFmtId="0" fontId="0" fillId="3" borderId="21" xfId="0" applyFont="1" applyFill="1" applyBorder="1" applyAlignment="1">
      <alignment vertical="center" wrapText="1"/>
    </xf>
    <xf numFmtId="0" fontId="9" fillId="3" borderId="22" xfId="0" applyFont="1" applyFill="1" applyBorder="1" applyAlignment="1">
      <alignment vertical="center" wrapText="1"/>
    </xf>
    <xf numFmtId="0" fontId="8" fillId="3" borderId="22" xfId="0" applyFont="1" applyFill="1" applyBorder="1" applyAlignment="1">
      <alignment vertical="center" wrapText="1"/>
    </xf>
    <xf numFmtId="0" fontId="0" fillId="4" borderId="38" xfId="0" applyFont="1" applyFill="1" applyBorder="1" applyAlignment="1">
      <alignment vertical="center" wrapText="1"/>
    </xf>
    <xf numFmtId="0" fontId="9" fillId="4" borderId="38" xfId="0" applyFont="1" applyFill="1" applyBorder="1" applyAlignment="1">
      <alignment vertical="center" wrapText="1"/>
    </xf>
    <xf numFmtId="0" fontId="0" fillId="4" borderId="32" xfId="0" applyFont="1" applyFill="1" applyBorder="1" applyAlignment="1">
      <alignment vertical="center" wrapText="1"/>
    </xf>
    <xf numFmtId="0" fontId="0" fillId="4" borderId="41" xfId="0" applyFont="1" applyFill="1" applyBorder="1" applyAlignment="1">
      <alignment vertical="center" wrapText="1"/>
    </xf>
    <xf numFmtId="0" fontId="0" fillId="2" borderId="2" xfId="0" applyFont="1" applyFill="1" applyBorder="1" applyAlignment="1">
      <alignment vertical="center" wrapText="1"/>
    </xf>
    <xf numFmtId="0" fontId="0" fillId="2" borderId="4" xfId="0" applyFont="1" applyFill="1" applyBorder="1" applyAlignment="1">
      <alignment vertical="center" wrapText="1"/>
    </xf>
    <xf numFmtId="0" fontId="0" fillId="2" borderId="29" xfId="0" applyFont="1" applyFill="1" applyBorder="1" applyAlignment="1">
      <alignment vertical="center" wrapText="1"/>
    </xf>
    <xf numFmtId="0" fontId="0" fillId="2" borderId="28" xfId="0" applyFont="1" applyFill="1" applyBorder="1" applyAlignment="1">
      <alignment horizontal="left" vertical="center" wrapText="1"/>
    </xf>
    <xf numFmtId="0" fontId="0" fillId="2" borderId="5" xfId="0" applyFont="1" applyFill="1" applyBorder="1" applyAlignment="1">
      <alignment vertical="center" wrapText="1"/>
    </xf>
    <xf numFmtId="0" fontId="0" fillId="2" borderId="7" xfId="0" applyFont="1" applyFill="1" applyBorder="1" applyAlignment="1">
      <alignment vertical="center" wrapText="1"/>
    </xf>
    <xf numFmtId="0" fontId="0" fillId="3" borderId="3" xfId="0" applyFont="1" applyFill="1" applyBorder="1" applyAlignment="1">
      <alignment vertical="center" wrapText="1"/>
    </xf>
    <xf numFmtId="0" fontId="0" fillId="4" borderId="31" xfId="0" applyFont="1" applyFill="1" applyBorder="1" applyAlignment="1">
      <alignment horizontal="left" vertical="center" wrapText="1"/>
    </xf>
    <xf numFmtId="0" fontId="0" fillId="4" borderId="37" xfId="0" applyFont="1" applyFill="1" applyBorder="1" applyAlignment="1">
      <alignment vertical="center" wrapText="1"/>
    </xf>
    <xf numFmtId="0" fontId="0" fillId="4" borderId="31" xfId="0" applyFont="1" applyFill="1" applyBorder="1" applyAlignment="1" applyProtection="1">
      <alignment vertical="center" wrapText="1"/>
      <protection locked="0"/>
    </xf>
    <xf numFmtId="0" fontId="0" fillId="4" borderId="40" xfId="0" applyFont="1" applyFill="1" applyBorder="1" applyAlignment="1" applyProtection="1">
      <alignment vertical="center" wrapText="1"/>
      <protection locked="0"/>
    </xf>
    <xf numFmtId="0" fontId="0" fillId="0" borderId="9"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2" fillId="7" borderId="1" xfId="0" applyFont="1" applyFill="1" applyBorder="1" applyAlignment="1">
      <alignment vertical="center" wrapText="1"/>
    </xf>
    <xf numFmtId="0" fontId="0" fillId="7" borderId="12" xfId="0" applyFont="1" applyFill="1" applyBorder="1" applyAlignment="1">
      <alignment vertical="center"/>
    </xf>
    <xf numFmtId="0" fontId="0" fillId="7" borderId="13" xfId="0" applyFont="1" applyFill="1" applyBorder="1" applyAlignment="1">
      <alignment vertical="center"/>
    </xf>
    <xf numFmtId="0" fontId="0" fillId="7" borderId="14" xfId="0" applyFont="1" applyFill="1" applyBorder="1" applyAlignment="1">
      <alignment vertical="center"/>
    </xf>
    <xf numFmtId="0" fontId="0" fillId="3" borderId="5" xfId="0" applyFont="1" applyFill="1" applyBorder="1" applyAlignment="1">
      <alignment vertical="center" wrapText="1"/>
    </xf>
    <xf numFmtId="0" fontId="0" fillId="3" borderId="16" xfId="0" applyFont="1" applyFill="1" applyBorder="1" applyAlignment="1">
      <alignment vertical="center" wrapText="1"/>
    </xf>
    <xf numFmtId="0" fontId="0" fillId="3" borderId="17" xfId="0" applyFont="1" applyFill="1" applyBorder="1" applyAlignment="1">
      <alignment vertical="center" wrapText="1"/>
    </xf>
    <xf numFmtId="0" fontId="0" fillId="3" borderId="6" xfId="0" applyFont="1" applyFill="1" applyBorder="1" applyAlignment="1">
      <alignment vertical="center" wrapText="1"/>
    </xf>
    <xf numFmtId="0" fontId="8" fillId="3" borderId="21" xfId="0" applyFont="1" applyFill="1" applyBorder="1" applyAlignment="1">
      <alignment vertical="center" wrapText="1"/>
    </xf>
    <xf numFmtId="0" fontId="0" fillId="3" borderId="22" xfId="0" applyFont="1" applyFill="1" applyBorder="1" applyAlignment="1">
      <alignment vertical="center" wrapText="1"/>
    </xf>
    <xf numFmtId="0" fontId="0" fillId="3" borderId="23" xfId="0" applyFont="1" applyFill="1" applyBorder="1" applyAlignment="1">
      <alignment vertical="center" wrapText="1"/>
    </xf>
    <xf numFmtId="0" fontId="0" fillId="3" borderId="2" xfId="0" applyFont="1" applyFill="1" applyBorder="1" applyAlignment="1">
      <alignment vertical="center" wrapText="1"/>
    </xf>
    <xf numFmtId="0" fontId="0" fillId="3" borderId="25" xfId="0" applyFont="1" applyFill="1" applyBorder="1" applyAlignment="1">
      <alignment vertical="center" wrapText="1"/>
    </xf>
    <xf numFmtId="0" fontId="8" fillId="3" borderId="25" xfId="0" applyFont="1" applyFill="1" applyBorder="1" applyAlignment="1">
      <alignment vertical="center" wrapText="1"/>
    </xf>
    <xf numFmtId="0" fontId="0" fillId="3" borderId="26" xfId="0" applyFont="1" applyFill="1" applyBorder="1" applyAlignment="1">
      <alignment vertical="center" wrapText="1"/>
    </xf>
    <xf numFmtId="0" fontId="0" fillId="3" borderId="19" xfId="0" applyFont="1" applyFill="1" applyBorder="1" applyAlignment="1">
      <alignment vertical="center" wrapText="1"/>
    </xf>
    <xf numFmtId="0" fontId="0" fillId="3" borderId="20" xfId="0" applyFont="1" applyFill="1" applyBorder="1" applyAlignment="1">
      <alignment vertical="center" wrapText="1"/>
    </xf>
    <xf numFmtId="0" fontId="8" fillId="3" borderId="19" xfId="0" applyFont="1" applyFill="1" applyBorder="1" applyAlignment="1">
      <alignment vertical="center" wrapText="1"/>
    </xf>
    <xf numFmtId="0" fontId="8" fillId="3" borderId="24" xfId="0" applyFont="1" applyFill="1" applyBorder="1" applyAlignment="1">
      <alignment vertical="center" wrapText="1"/>
    </xf>
    <xf numFmtId="0" fontId="0" fillId="3" borderId="3" xfId="0" applyFont="1" applyFill="1" applyBorder="1" applyAlignment="1">
      <alignment horizontal="left" vertical="center" wrapText="1"/>
    </xf>
    <xf numFmtId="0" fontId="0" fillId="3" borderId="18" xfId="0" applyFont="1" applyFill="1" applyBorder="1" applyAlignment="1">
      <alignment vertical="center"/>
    </xf>
    <xf numFmtId="0" fontId="0" fillId="3" borderId="19" xfId="0" applyFont="1" applyFill="1" applyBorder="1" applyAlignment="1">
      <alignment vertical="center"/>
    </xf>
    <xf numFmtId="0" fontId="0" fillId="3" borderId="20" xfId="0" applyFont="1" applyFill="1" applyBorder="1" applyAlignment="1">
      <alignment vertical="center"/>
    </xf>
    <xf numFmtId="0" fontId="8" fillId="3" borderId="19" xfId="0" applyFont="1" applyFill="1" applyBorder="1" applyAlignment="1">
      <alignment vertical="center"/>
    </xf>
    <xf numFmtId="0" fontId="0" fillId="3" borderId="6" xfId="0" applyFont="1" applyFill="1" applyBorder="1" applyAlignment="1">
      <alignment vertical="center"/>
    </xf>
    <xf numFmtId="0" fontId="0" fillId="3" borderId="22" xfId="0" applyFont="1" applyFill="1" applyBorder="1" applyAlignment="1">
      <alignment vertical="center"/>
    </xf>
    <xf numFmtId="0" fontId="0" fillId="3" borderId="23" xfId="0" applyFont="1" applyFill="1" applyBorder="1" applyAlignment="1">
      <alignment vertical="center"/>
    </xf>
    <xf numFmtId="0" fontId="2" fillId="6" borderId="1" xfId="0" applyFont="1" applyFill="1" applyBorder="1" applyAlignment="1">
      <alignment vertical="center" wrapText="1"/>
    </xf>
    <xf numFmtId="0" fontId="0" fillId="6" borderId="12" xfId="0" applyFont="1" applyFill="1" applyBorder="1" applyAlignment="1">
      <alignment vertical="center"/>
    </xf>
    <xf numFmtId="0" fontId="0" fillId="6" borderId="13" xfId="0" applyFont="1" applyFill="1" applyBorder="1" applyAlignment="1">
      <alignment vertical="center"/>
    </xf>
    <xf numFmtId="0" fontId="0" fillId="6" borderId="14" xfId="0" applyFont="1" applyFill="1" applyBorder="1" applyAlignment="1">
      <alignment vertical="center"/>
    </xf>
    <xf numFmtId="0" fontId="8" fillId="4" borderId="32" xfId="0" applyFont="1" applyFill="1" applyBorder="1" applyAlignment="1">
      <alignment vertical="center" wrapText="1"/>
    </xf>
    <xf numFmtId="0" fontId="0" fillId="4" borderId="33" xfId="0" applyFont="1" applyFill="1" applyBorder="1" applyAlignment="1">
      <alignment vertical="center" wrapText="1"/>
    </xf>
    <xf numFmtId="0" fontId="0" fillId="4" borderId="34" xfId="0" applyFont="1" applyFill="1" applyBorder="1" applyAlignment="1">
      <alignment vertical="center" wrapText="1"/>
    </xf>
    <xf numFmtId="0" fontId="0" fillId="4" borderId="35" xfId="0" applyFont="1" applyFill="1" applyBorder="1" applyAlignment="1">
      <alignment vertical="center" wrapText="1"/>
    </xf>
    <xf numFmtId="0" fontId="0" fillId="4" borderId="36" xfId="0" applyFont="1" applyFill="1" applyBorder="1" applyAlignment="1">
      <alignment vertical="center" wrapText="1"/>
    </xf>
    <xf numFmtId="0" fontId="0" fillId="4" borderId="39" xfId="0" applyFont="1" applyFill="1" applyBorder="1" applyAlignment="1">
      <alignment vertical="center" wrapText="1"/>
    </xf>
    <xf numFmtId="0" fontId="0" fillId="4" borderId="38" xfId="0" applyFont="1" applyFill="1" applyBorder="1" applyAlignment="1">
      <alignment vertical="center"/>
    </xf>
    <xf numFmtId="0" fontId="0" fillId="4" borderId="39" xfId="0" applyFont="1" applyFill="1" applyBorder="1" applyAlignment="1">
      <alignment vertical="center"/>
    </xf>
    <xf numFmtId="0" fontId="0" fillId="4" borderId="33" xfId="0" applyFont="1" applyFill="1" applyBorder="1" applyAlignment="1">
      <alignment vertical="center"/>
    </xf>
    <xf numFmtId="0" fontId="0" fillId="4" borderId="36" xfId="0" applyFont="1" applyFill="1" applyBorder="1" applyAlignment="1">
      <alignment vertical="center"/>
    </xf>
    <xf numFmtId="0" fontId="0" fillId="3" borderId="8" xfId="0" applyFont="1" applyFill="1" applyBorder="1" applyAlignment="1">
      <alignment vertical="center" wrapText="1"/>
    </xf>
    <xf numFmtId="0" fontId="0" fillId="3" borderId="30" xfId="0" applyFont="1" applyFill="1" applyBorder="1" applyAlignment="1">
      <alignment vertical="center" wrapText="1"/>
    </xf>
    <xf numFmtId="0" fontId="1" fillId="2" borderId="3"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11" fillId="3" borderId="18" xfId="0" applyFont="1" applyFill="1" applyBorder="1" applyAlignment="1">
      <alignment vertical="center" wrapText="1"/>
    </xf>
    <xf numFmtId="0" fontId="12" fillId="0" borderId="0" xfId="1"/>
    <xf numFmtId="0" fontId="1" fillId="6" borderId="12" xfId="0" applyFont="1" applyFill="1" applyBorder="1" applyAlignment="1">
      <alignment vertical="center"/>
    </xf>
    <xf numFmtId="0" fontId="0" fillId="4" borderId="42" xfId="0" applyFont="1" applyFill="1" applyBorder="1" applyAlignment="1">
      <alignment horizontal="left" vertical="center" wrapText="1"/>
    </xf>
    <xf numFmtId="0" fontId="0" fillId="4" borderId="43" xfId="0" applyFont="1" applyFill="1" applyBorder="1" applyAlignment="1">
      <alignment vertical="center" wrapText="1"/>
    </xf>
    <xf numFmtId="0" fontId="0" fillId="4" borderId="44" xfId="0" applyFont="1" applyFill="1" applyBorder="1" applyAlignment="1">
      <alignment vertical="center" wrapText="1"/>
    </xf>
    <xf numFmtId="0" fontId="11" fillId="3" borderId="19" xfId="0" applyFont="1" applyFill="1" applyBorder="1" applyAlignment="1">
      <alignment vertical="center" wrapText="1"/>
    </xf>
    <xf numFmtId="0" fontId="11" fillId="3" borderId="22" xfId="0" applyFont="1" applyFill="1" applyBorder="1" applyAlignment="1">
      <alignment vertical="center" wrapText="1"/>
    </xf>
    <xf numFmtId="0" fontId="11" fillId="4" borderId="32" xfId="0" applyFont="1" applyFill="1" applyBorder="1" applyAlignment="1">
      <alignment vertical="center" wrapText="1"/>
    </xf>
    <xf numFmtId="0" fontId="11" fillId="4" borderId="41" xfId="0" applyFont="1" applyFill="1" applyBorder="1" applyAlignment="1">
      <alignment vertical="center" wrapText="1"/>
    </xf>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2" xfId="0" applyBorder="1"/>
    <xf numFmtId="0" fontId="0" fillId="0" borderId="51" xfId="0" applyBorder="1"/>
    <xf numFmtId="0" fontId="13" fillId="0" borderId="0" xfId="0" applyFont="1"/>
    <xf numFmtId="0" fontId="0" fillId="2" borderId="46" xfId="0" applyFont="1" applyFill="1" applyBorder="1" applyAlignment="1">
      <alignment horizontal="left" vertical="center" wrapText="1"/>
    </xf>
    <xf numFmtId="0" fontId="2" fillId="0" borderId="48" xfId="0" applyFont="1" applyBorder="1"/>
    <xf numFmtId="0" fontId="2" fillId="0" borderId="0" xfId="0" applyFont="1"/>
    <xf numFmtId="0" fontId="2" fillId="0" borderId="53" xfId="0" applyFont="1" applyBorder="1"/>
    <xf numFmtId="0" fontId="0" fillId="0" borderId="53" xfId="0" applyBorder="1"/>
    <xf numFmtId="0" fontId="0" fillId="0" borderId="0" xfId="0" quotePrefix="1"/>
    <xf numFmtId="0" fontId="2" fillId="8" borderId="5" xfId="0" applyFont="1" applyFill="1" applyBorder="1" applyAlignment="1">
      <alignment vertical="center" wrapText="1"/>
    </xf>
    <xf numFmtId="0" fontId="15" fillId="2" borderId="23" xfId="2" applyFill="1" applyBorder="1" applyAlignment="1">
      <alignment vertical="center"/>
    </xf>
    <xf numFmtId="0" fontId="0" fillId="2" borderId="23" xfId="0" applyFill="1" applyBorder="1" applyAlignment="1">
      <alignment vertical="top" wrapText="1"/>
    </xf>
    <xf numFmtId="0" fontId="0" fillId="0" borderId="0" xfId="0" applyFill="1"/>
    <xf numFmtId="0" fontId="0" fillId="0" borderId="44" xfId="0" applyFont="1" applyFill="1" applyBorder="1" applyAlignment="1">
      <alignment vertical="center" wrapText="1"/>
    </xf>
    <xf numFmtId="0" fontId="0" fillId="0" borderId="0" xfId="0" applyFont="1" applyFill="1" applyBorder="1" applyAlignment="1">
      <alignment vertical="center" wrapText="1"/>
    </xf>
    <xf numFmtId="0" fontId="0" fillId="2" borderId="0" xfId="0" applyFill="1"/>
    <xf numFmtId="0" fontId="0" fillId="3" borderId="0" xfId="0" applyFill="1"/>
    <xf numFmtId="0" fontId="0" fillId="4" borderId="0" xfId="0" applyFill="1"/>
    <xf numFmtId="0" fontId="0" fillId="4" borderId="53" xfId="0" applyFill="1" applyBorder="1"/>
    <xf numFmtId="0" fontId="0" fillId="4" borderId="48" xfId="0" applyFill="1" applyBorder="1"/>
    <xf numFmtId="0" fontId="0" fillId="4" borderId="0" xfId="0" applyFill="1" applyBorder="1"/>
    <xf numFmtId="0" fontId="0" fillId="2" borderId="53" xfId="0" applyFill="1" applyBorder="1"/>
    <xf numFmtId="0" fontId="0" fillId="2" borderId="48" xfId="0" applyFill="1" applyBorder="1"/>
    <xf numFmtId="0" fontId="0" fillId="2" borderId="0" xfId="0" applyFill="1" applyBorder="1"/>
    <xf numFmtId="0" fontId="0" fillId="3" borderId="53" xfId="0" applyFill="1" applyBorder="1"/>
    <xf numFmtId="0" fontId="0" fillId="3" borderId="48" xfId="0" applyFill="1" applyBorder="1"/>
    <xf numFmtId="0" fontId="0" fillId="3" borderId="0" xfId="0" applyFill="1" applyBorder="1"/>
    <xf numFmtId="0" fontId="0" fillId="4" borderId="52" xfId="0" applyFill="1" applyBorder="1"/>
    <xf numFmtId="0" fontId="0" fillId="4" borderId="50" xfId="0" applyFill="1" applyBorder="1"/>
    <xf numFmtId="0" fontId="0" fillId="4" borderId="2" xfId="0" applyFill="1" applyBorder="1"/>
    <xf numFmtId="0" fontId="16" fillId="0" borderId="0" xfId="0" applyFont="1"/>
  </cellXfs>
  <cellStyles count="3">
    <cellStyle name="Bra" xfId="2" builtinId="26"/>
    <cellStyle name="Hyperlänk" xfId="1" builtinId="8"/>
    <cellStyle name="Normal" xfId="0" builtinId="0"/>
  </cellStyles>
  <dxfs count="8">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Sammanställning av svar*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stacked"/>
        <c:varyColors val="0"/>
        <c:ser>
          <c:idx val="0"/>
          <c:order val="0"/>
          <c:tx>
            <c:strRef>
              <c:f>' Bearbetning MFV'!$L$9</c:f>
              <c:strCache>
                <c:ptCount val="1"/>
                <c:pt idx="0">
                  <c:v>Styrande faktor</c:v>
                </c:pt>
              </c:strCache>
            </c:strRef>
          </c:tx>
          <c:spPr>
            <a:solidFill>
              <a:schemeClr val="accent1"/>
            </a:solidFill>
            <a:ln>
              <a:noFill/>
            </a:ln>
            <a:effectLst/>
          </c:spPr>
          <c:invertIfNegative val="0"/>
          <c:cat>
            <c:strRef>
              <c:f>' Bearbetning VV'!$M$8:$O$8</c:f>
              <c:strCache>
                <c:ptCount val="3"/>
                <c:pt idx="0">
                  <c:v>Medför BMP</c:v>
                </c:pt>
                <c:pt idx="1">
                  <c:v>Medför ej BMP</c:v>
                </c:pt>
                <c:pt idx="2">
                  <c:v>Vet ej/ej relevant</c:v>
                </c:pt>
              </c:strCache>
            </c:strRef>
          </c:cat>
          <c:val>
            <c:numRef>
              <c:f>' Bearbetning MFV'!$M$9:$O$9</c:f>
              <c:numCache>
                <c:formatCode>General</c:formatCode>
                <c:ptCount val="3"/>
                <c:pt idx="0">
                  <c:v>0</c:v>
                </c:pt>
                <c:pt idx="1">
                  <c:v>0</c:v>
                </c:pt>
                <c:pt idx="2">
                  <c:v>0</c:v>
                </c:pt>
              </c:numCache>
            </c:numRef>
          </c:val>
          <c:extLst>
            <c:ext xmlns:c16="http://schemas.microsoft.com/office/drawing/2014/chart" uri="{C3380CC4-5D6E-409C-BE32-E72D297353CC}">
              <c16:uniqueId val="{00000000-0E3E-49AF-83C3-0656F9AC8318}"/>
            </c:ext>
          </c:extLst>
        </c:ser>
        <c:ser>
          <c:idx val="1"/>
          <c:order val="1"/>
          <c:tx>
            <c:strRef>
              <c:f>' Bearbetning MFV'!$L$10</c:f>
              <c:strCache>
                <c:ptCount val="1"/>
                <c:pt idx="0">
                  <c:v>Indikativ faktor</c:v>
                </c:pt>
              </c:strCache>
            </c:strRef>
          </c:tx>
          <c:spPr>
            <a:solidFill>
              <a:schemeClr val="accent2"/>
            </a:solidFill>
            <a:ln>
              <a:noFill/>
            </a:ln>
            <a:effectLst/>
          </c:spPr>
          <c:invertIfNegative val="0"/>
          <c:cat>
            <c:strRef>
              <c:f>' Bearbetning VV'!$M$8:$O$8</c:f>
              <c:strCache>
                <c:ptCount val="3"/>
                <c:pt idx="0">
                  <c:v>Medför BMP</c:v>
                </c:pt>
                <c:pt idx="1">
                  <c:v>Medför ej BMP</c:v>
                </c:pt>
                <c:pt idx="2">
                  <c:v>Vet ej/ej relevant</c:v>
                </c:pt>
              </c:strCache>
            </c:strRef>
          </c:cat>
          <c:val>
            <c:numRef>
              <c:f>' Bearbetning MFV'!$M$10:$O$10</c:f>
              <c:numCache>
                <c:formatCode>General</c:formatCode>
                <c:ptCount val="3"/>
                <c:pt idx="0">
                  <c:v>0</c:v>
                </c:pt>
                <c:pt idx="1">
                  <c:v>0</c:v>
                </c:pt>
                <c:pt idx="2">
                  <c:v>0</c:v>
                </c:pt>
              </c:numCache>
            </c:numRef>
          </c:val>
          <c:extLst>
            <c:ext xmlns:c16="http://schemas.microsoft.com/office/drawing/2014/chart" uri="{C3380CC4-5D6E-409C-BE32-E72D297353CC}">
              <c16:uniqueId val="{00000001-0E3E-49AF-83C3-0656F9AC8318}"/>
            </c:ext>
          </c:extLst>
        </c:ser>
        <c:ser>
          <c:idx val="2"/>
          <c:order val="2"/>
          <c:tx>
            <c:strRef>
              <c:f>' Bearbetning MFV'!$L$11</c:f>
              <c:strCache>
                <c:ptCount val="1"/>
                <c:pt idx="0">
                  <c:v>Sekundär faktor</c:v>
                </c:pt>
              </c:strCache>
            </c:strRef>
          </c:tx>
          <c:spPr>
            <a:solidFill>
              <a:schemeClr val="accent3"/>
            </a:solidFill>
            <a:ln>
              <a:noFill/>
            </a:ln>
            <a:effectLst/>
          </c:spPr>
          <c:invertIfNegative val="0"/>
          <c:cat>
            <c:strRef>
              <c:f>' Bearbetning VV'!$M$8:$O$8</c:f>
              <c:strCache>
                <c:ptCount val="3"/>
                <c:pt idx="0">
                  <c:v>Medför BMP</c:v>
                </c:pt>
                <c:pt idx="1">
                  <c:v>Medför ej BMP</c:v>
                </c:pt>
                <c:pt idx="2">
                  <c:v>Vet ej/ej relevant</c:v>
                </c:pt>
              </c:strCache>
            </c:strRef>
          </c:cat>
          <c:val>
            <c:numRef>
              <c:f>' Bearbetning MFV'!$M$11:$O$11</c:f>
              <c:numCache>
                <c:formatCode>General</c:formatCode>
                <c:ptCount val="3"/>
                <c:pt idx="0">
                  <c:v>0</c:v>
                </c:pt>
                <c:pt idx="1">
                  <c:v>0</c:v>
                </c:pt>
                <c:pt idx="2">
                  <c:v>0</c:v>
                </c:pt>
              </c:numCache>
            </c:numRef>
          </c:val>
          <c:extLst>
            <c:ext xmlns:c16="http://schemas.microsoft.com/office/drawing/2014/chart" uri="{C3380CC4-5D6E-409C-BE32-E72D297353CC}">
              <c16:uniqueId val="{00000002-0E3E-49AF-83C3-0656F9AC8318}"/>
            </c:ext>
          </c:extLst>
        </c:ser>
        <c:dLbls>
          <c:showLegendKey val="0"/>
          <c:showVal val="0"/>
          <c:showCatName val="0"/>
          <c:showSerName val="0"/>
          <c:showPercent val="0"/>
          <c:showBubbleSize val="0"/>
        </c:dLbls>
        <c:gapWidth val="150"/>
        <c:overlap val="100"/>
        <c:axId val="666939352"/>
        <c:axId val="666930824"/>
      </c:barChart>
      <c:catAx>
        <c:axId val="666939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66930824"/>
        <c:crosses val="autoZero"/>
        <c:auto val="1"/>
        <c:lblAlgn val="ctr"/>
        <c:lblOffset val="100"/>
        <c:noMultiLvlLbl val="0"/>
      </c:catAx>
      <c:valAx>
        <c:axId val="666930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6693935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sv-SE"/>
              <a:t>Sammanställning av svar*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stacked"/>
        <c:varyColors val="0"/>
        <c:ser>
          <c:idx val="0"/>
          <c:order val="0"/>
          <c:tx>
            <c:strRef>
              <c:f>' Bearbetning VV'!$L$9</c:f>
              <c:strCache>
                <c:ptCount val="1"/>
                <c:pt idx="0">
                  <c:v>Styrande faktor</c:v>
                </c:pt>
              </c:strCache>
            </c:strRef>
          </c:tx>
          <c:spPr>
            <a:solidFill>
              <a:schemeClr val="accent1"/>
            </a:solidFill>
            <a:ln>
              <a:noFill/>
            </a:ln>
            <a:effectLst/>
          </c:spPr>
          <c:invertIfNegative val="0"/>
          <c:cat>
            <c:strRef>
              <c:f>' Bearbetning VV'!$M$8:$O$8</c:f>
              <c:strCache>
                <c:ptCount val="3"/>
                <c:pt idx="0">
                  <c:v>Medför BMP</c:v>
                </c:pt>
                <c:pt idx="1">
                  <c:v>Medför ej BMP</c:v>
                </c:pt>
                <c:pt idx="2">
                  <c:v>Vet ej/ej relevant</c:v>
                </c:pt>
              </c:strCache>
            </c:strRef>
          </c:cat>
          <c:val>
            <c:numRef>
              <c:f>' Bearbetning VV'!$M$9:$O$9</c:f>
              <c:numCache>
                <c:formatCode>General</c:formatCode>
                <c:ptCount val="3"/>
                <c:pt idx="0">
                  <c:v>0</c:v>
                </c:pt>
                <c:pt idx="1">
                  <c:v>0</c:v>
                </c:pt>
                <c:pt idx="2">
                  <c:v>0</c:v>
                </c:pt>
              </c:numCache>
            </c:numRef>
          </c:val>
          <c:extLst>
            <c:ext xmlns:c16="http://schemas.microsoft.com/office/drawing/2014/chart" uri="{C3380CC4-5D6E-409C-BE32-E72D297353CC}">
              <c16:uniqueId val="{00000000-DECE-4F1A-9C60-79FB31BA13D4}"/>
            </c:ext>
          </c:extLst>
        </c:ser>
        <c:ser>
          <c:idx val="1"/>
          <c:order val="1"/>
          <c:tx>
            <c:strRef>
              <c:f>' Bearbetning VV'!$L$10</c:f>
              <c:strCache>
                <c:ptCount val="1"/>
                <c:pt idx="0">
                  <c:v>Indikativ faktor</c:v>
                </c:pt>
              </c:strCache>
            </c:strRef>
          </c:tx>
          <c:spPr>
            <a:solidFill>
              <a:schemeClr val="accent2"/>
            </a:solidFill>
            <a:ln>
              <a:noFill/>
            </a:ln>
            <a:effectLst/>
          </c:spPr>
          <c:invertIfNegative val="0"/>
          <c:cat>
            <c:strRef>
              <c:f>' Bearbetning VV'!$M$8:$O$8</c:f>
              <c:strCache>
                <c:ptCount val="3"/>
                <c:pt idx="0">
                  <c:v>Medför BMP</c:v>
                </c:pt>
                <c:pt idx="1">
                  <c:v>Medför ej BMP</c:v>
                </c:pt>
                <c:pt idx="2">
                  <c:v>Vet ej/ej relevant</c:v>
                </c:pt>
              </c:strCache>
            </c:strRef>
          </c:cat>
          <c:val>
            <c:numRef>
              <c:f>' Bearbetning VV'!$M$10:$O$10</c:f>
              <c:numCache>
                <c:formatCode>General</c:formatCode>
                <c:ptCount val="3"/>
                <c:pt idx="0">
                  <c:v>0</c:v>
                </c:pt>
                <c:pt idx="1">
                  <c:v>0</c:v>
                </c:pt>
                <c:pt idx="2">
                  <c:v>0</c:v>
                </c:pt>
              </c:numCache>
            </c:numRef>
          </c:val>
          <c:extLst>
            <c:ext xmlns:c16="http://schemas.microsoft.com/office/drawing/2014/chart" uri="{C3380CC4-5D6E-409C-BE32-E72D297353CC}">
              <c16:uniqueId val="{00000001-DECE-4F1A-9C60-79FB31BA13D4}"/>
            </c:ext>
          </c:extLst>
        </c:ser>
        <c:ser>
          <c:idx val="2"/>
          <c:order val="2"/>
          <c:tx>
            <c:strRef>
              <c:f>' Bearbetning VV'!$L$11</c:f>
              <c:strCache>
                <c:ptCount val="1"/>
                <c:pt idx="0">
                  <c:v>Sekundär faktor</c:v>
                </c:pt>
              </c:strCache>
            </c:strRef>
          </c:tx>
          <c:spPr>
            <a:solidFill>
              <a:schemeClr val="accent3"/>
            </a:solidFill>
            <a:ln>
              <a:noFill/>
            </a:ln>
            <a:effectLst/>
          </c:spPr>
          <c:invertIfNegative val="0"/>
          <c:cat>
            <c:strRef>
              <c:f>' Bearbetning VV'!$M$8:$O$8</c:f>
              <c:strCache>
                <c:ptCount val="3"/>
                <c:pt idx="0">
                  <c:v>Medför BMP</c:v>
                </c:pt>
                <c:pt idx="1">
                  <c:v>Medför ej BMP</c:v>
                </c:pt>
                <c:pt idx="2">
                  <c:v>Vet ej/ej relevant</c:v>
                </c:pt>
              </c:strCache>
            </c:strRef>
          </c:cat>
          <c:val>
            <c:numRef>
              <c:f>' Bearbetning VV'!$M$11:$O$11</c:f>
              <c:numCache>
                <c:formatCode>General</c:formatCode>
                <c:ptCount val="3"/>
                <c:pt idx="0">
                  <c:v>0</c:v>
                </c:pt>
                <c:pt idx="1">
                  <c:v>0</c:v>
                </c:pt>
                <c:pt idx="2">
                  <c:v>0</c:v>
                </c:pt>
              </c:numCache>
            </c:numRef>
          </c:val>
          <c:extLst>
            <c:ext xmlns:c16="http://schemas.microsoft.com/office/drawing/2014/chart" uri="{C3380CC4-5D6E-409C-BE32-E72D297353CC}">
              <c16:uniqueId val="{00000002-DECE-4F1A-9C60-79FB31BA13D4}"/>
            </c:ext>
          </c:extLst>
        </c:ser>
        <c:dLbls>
          <c:showLegendKey val="0"/>
          <c:showVal val="0"/>
          <c:showCatName val="0"/>
          <c:showSerName val="0"/>
          <c:showPercent val="0"/>
          <c:showBubbleSize val="0"/>
        </c:dLbls>
        <c:gapWidth val="150"/>
        <c:overlap val="100"/>
        <c:axId val="666939352"/>
        <c:axId val="666930824"/>
      </c:barChart>
      <c:catAx>
        <c:axId val="666939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66930824"/>
        <c:crosses val="autoZero"/>
        <c:auto val="1"/>
        <c:lblAlgn val="ctr"/>
        <c:lblOffset val="100"/>
        <c:noMultiLvlLbl val="0"/>
      </c:catAx>
      <c:valAx>
        <c:axId val="666930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66693935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11</xdr:col>
      <xdr:colOff>457200</xdr:colOff>
      <xdr:row>2</xdr:row>
      <xdr:rowOff>163831</xdr:rowOff>
    </xdr:from>
    <xdr:to>
      <xdr:col>11</xdr:col>
      <xdr:colOff>502919</xdr:colOff>
      <xdr:row>3</xdr:row>
      <xdr:rowOff>0</xdr:rowOff>
    </xdr:to>
    <xdr:sp macro="" textlink="">
      <xdr:nvSpPr>
        <xdr:cNvPr id="4" name="textruta 3" descr="Introduktion &#10;Denna checklista är tänkt att ge en vägledning när du ska besluta om en verksamhet eller åtgärd kan antas medföra en betydande miljöpåverkan. Genom dokumentet kan du få stöd i bedömningen. Checklistan utgår från miljöbedömningsförordningen 11-13 §§. &#10;&#10;Den slutliga bedömningen måste du som handläggare göra och den kan skilja sig från resultatet du får fram utifrån checklistan.&#10;&#10;&#10;Metodik &#10;1. Inled med att göra din egen reflektion efter att ha läst handlingarna i ärendet. Är din initiala bedömning att det är BMP eller inte? Checklistan blir sedan ett hjälpmedel för dig i din motivering av om det är BMP eller inte. Får du inga bra skäl för din initiala bedömning när du går igenom listan är det troligt att du bör tänka om.&#10;&#10;2. Välj verksamhetsområde; miljöfarlig verksamhet eller vattenverksamhet? &#10;&#10;3. Gå därefter igenom kriterierna utifrån denna tabell. Observera att listan med exempel inte är fullständig utan ett sätt att försöka konkretisera kriterierna i paragraferna. De olika exemplen kan därför vara mer eller mindre relevanta beroende på vilken verksamhet som behandlas. &#10; &#10;3. Fyll i kolumnen &quot;Egen bedömning&quot; (G) och vid behov ”Egen kommentar” (H) i någon av utvärderingsflikarna. Det måste göras en bedömning i det enskilda fallet. Ta ställning till om den aktuella punkten gör att verksamheten eller åtgärden ur denna aspekt bedöms medföra betydande eller icke betydande miljöpåverkan. Det är OK med &quot;vet ej&quot; som svar. Den totala bedömningen blir en sammanvägning av bedömningen för de olika punkterna. Diskutera gärna bedömningen med en kollega i komplicerade fall. &#10;&#10;4. Resultatet sammanställs i fliken &quot;Sammanställning XX&quot;. Använd resultatet av din genomgång av kriterierna i motiveringen till beslutet om betydande miljöpåverkan alternativt icke betydande miljöpåverkan. &#10;&#10;&#10;Om checklistan&#10;Den första versionen av checklistan togs fram av miljöjurist Johanna Ersborg hösten 2018. Miljösamverkan Sverige har därefter inom ramen för projektet &quot;Uppdatering av handläggarstöd Samråd enligt 6 kap. mb.&quot; fortsatt arbetet med checklistan. Nu finns två ingångar, &quot;miljöfarlig verksamhet&quot; och &quot;vattenverksamheter&quot;. &#10;&#10;Genom att använda funktioner i Excel har vi utvecklat arbetssättet. Det du fyller i sammanställs på ett separat blad och kan ge dig en indikering om verksamheten/åtgärden innebär betydande miljöpåverkan. &#10;&#10;Vi ser att det finns fortsatta utvecklingsmöjligheter för denna checklista och har därför föreslagit ett nytt projekt hos Miljösamverkan Sverige under 2021. Syftet med det är att komplettera med ytterligare exempel och om möjligt ta fram ett smartare format för checklistan.&#10;&#10;Kontakta Miljösamverkan Sverige (miljosamverkansverige@lansstyrelsen.se) om du har frågor, synpunkter, förslag och idéer som rör detta verktyg och . ">
          <a:extLst>
            <a:ext uri="{FF2B5EF4-FFF2-40B4-BE49-F238E27FC236}">
              <a16:creationId xmlns:a16="http://schemas.microsoft.com/office/drawing/2014/main" id="{3ED6191A-3892-49BB-BD8B-1BF80D69DCA1}"/>
            </a:ext>
          </a:extLst>
        </xdr:cNvPr>
        <xdr:cNvSpPr txBox="1"/>
      </xdr:nvSpPr>
      <xdr:spPr>
        <a:xfrm>
          <a:off x="7162800" y="782956"/>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sz="1100"/>
        </a:p>
      </xdr:txBody>
    </xdr:sp>
    <xdr:clientData/>
  </xdr:twoCellAnchor>
  <xdr:twoCellAnchor>
    <xdr:from>
      <xdr:col>0</xdr:col>
      <xdr:colOff>600074</xdr:colOff>
      <xdr:row>3</xdr:row>
      <xdr:rowOff>38099</xdr:rowOff>
    </xdr:from>
    <xdr:to>
      <xdr:col>22</xdr:col>
      <xdr:colOff>71437</xdr:colOff>
      <xdr:row>35</xdr:row>
      <xdr:rowOff>127000</xdr:rowOff>
    </xdr:to>
    <xdr:sp macro="" textlink="">
      <xdr:nvSpPr>
        <xdr:cNvPr id="6" name="textruta 5">
          <a:extLst>
            <a:ext uri="{FF2B5EF4-FFF2-40B4-BE49-F238E27FC236}">
              <a16:creationId xmlns:a16="http://schemas.microsoft.com/office/drawing/2014/main" id="{F2A80EF2-F60B-441B-B66E-B37284B68EDD}"/>
            </a:ext>
          </a:extLst>
        </xdr:cNvPr>
        <xdr:cNvSpPr txBox="1"/>
      </xdr:nvSpPr>
      <xdr:spPr>
        <a:xfrm>
          <a:off x="600074" y="853016"/>
          <a:ext cx="12975696" cy="6184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2000" b="1">
              <a:solidFill>
                <a:schemeClr val="dk1"/>
              </a:solidFill>
              <a:effectLst/>
              <a:latin typeface="+mn-lt"/>
              <a:ea typeface="+mn-ea"/>
              <a:cs typeface="+mn-cs"/>
            </a:rPr>
            <a:t>Introduktion</a:t>
          </a:r>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Denna checklista är tänkt att</a:t>
          </a:r>
          <a:r>
            <a:rPr lang="sv-SE" sz="1100" baseline="0">
              <a:solidFill>
                <a:schemeClr val="dk1"/>
              </a:solidFill>
              <a:effectLst/>
              <a:latin typeface="+mn-lt"/>
              <a:ea typeface="+mn-ea"/>
              <a:cs typeface="+mn-cs"/>
            </a:rPr>
            <a:t> ge en vägledning </a:t>
          </a:r>
          <a:r>
            <a:rPr lang="sv-SE" sz="1100">
              <a:solidFill>
                <a:schemeClr val="dk1"/>
              </a:solidFill>
              <a:effectLst/>
              <a:latin typeface="+mn-lt"/>
              <a:ea typeface="+mn-ea"/>
              <a:cs typeface="+mn-cs"/>
            </a:rPr>
            <a:t>när du ska besluta om en verksamhet eller åtgärd kan antas medföra en betydande miljöpåverkan. Genom dokumentet kan du få stöd i bedömningen. Checklistan utgår från miljöbedömningsförordningen</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11-13 </a:t>
          </a:r>
          <a:r>
            <a:rPr lang="sv-SE" sz="1100" b="0">
              <a:solidFill>
                <a:schemeClr val="dk1"/>
              </a:solidFill>
              <a:effectLst/>
              <a:latin typeface="+mn-lt"/>
              <a:ea typeface="+mn-ea"/>
              <a:cs typeface="+mn-cs"/>
            </a:rPr>
            <a:t>§§</a:t>
          </a:r>
          <a:r>
            <a:rPr lang="sv-SE" sz="1100" b="0" baseline="0">
              <a:solidFill>
                <a:schemeClr val="dk1"/>
              </a:solidFill>
              <a:effectLst/>
              <a:latin typeface="+mn-lt"/>
              <a:ea typeface="+mn-ea"/>
              <a:cs typeface="+mn-cs"/>
            </a:rPr>
            <a:t>.</a:t>
          </a:r>
          <a:r>
            <a:rPr lang="sv-SE" sz="1100" b="1" baseline="0">
              <a:solidFill>
                <a:schemeClr val="dk1"/>
              </a:solidFill>
              <a:effectLst/>
              <a:latin typeface="+mn-lt"/>
              <a:ea typeface="+mn-ea"/>
              <a:cs typeface="+mn-cs"/>
            </a:rPr>
            <a:t> </a:t>
          </a:r>
        </a:p>
        <a:p>
          <a:endParaRPr lang="sv-SE" sz="1100" b="1" baseline="0">
            <a:solidFill>
              <a:schemeClr val="dk1"/>
            </a:solidFill>
            <a:effectLst/>
            <a:latin typeface="+mn-lt"/>
            <a:ea typeface="+mn-ea"/>
            <a:cs typeface="+mn-cs"/>
          </a:endParaRPr>
        </a:p>
        <a:p>
          <a:r>
            <a:rPr lang="sv-SE" sz="1200" b="1" baseline="0">
              <a:solidFill>
                <a:schemeClr val="dk1"/>
              </a:solidFill>
              <a:effectLst/>
              <a:latin typeface="+mn-lt"/>
              <a:ea typeface="+mn-ea"/>
              <a:cs typeface="+mn-cs"/>
            </a:rPr>
            <a:t>Den slutliga bedömningen måste du som handläggare göra och den kan skilja sig från resultatet du får fram utifrån checklistan.</a:t>
          </a:r>
        </a:p>
        <a:p>
          <a:endParaRPr lang="sv-SE" sz="1100">
            <a:solidFill>
              <a:schemeClr val="dk1"/>
            </a:solidFill>
            <a:effectLst/>
            <a:latin typeface="+mn-lt"/>
            <a:ea typeface="+mn-ea"/>
            <a:cs typeface="+mn-cs"/>
          </a:endParaRPr>
        </a:p>
        <a:p>
          <a:endParaRPr lang="sv-SE" sz="1100"/>
        </a:p>
        <a:p>
          <a:r>
            <a:rPr lang="sv-SE" sz="1400" b="1">
              <a:solidFill>
                <a:schemeClr val="dk1"/>
              </a:solidFill>
              <a:effectLst/>
              <a:latin typeface="+mn-lt"/>
              <a:ea typeface="+mn-ea"/>
              <a:cs typeface="+mn-cs"/>
            </a:rPr>
            <a:t>Metodik </a:t>
          </a:r>
          <a:endParaRPr lang="sv-SE" sz="1400">
            <a:solidFill>
              <a:schemeClr val="dk1"/>
            </a:solidFill>
            <a:effectLst/>
            <a:latin typeface="+mn-lt"/>
            <a:ea typeface="+mn-ea"/>
            <a:cs typeface="+mn-cs"/>
          </a:endParaRPr>
        </a:p>
        <a:p>
          <a:r>
            <a:rPr lang="sv-SE" sz="1100">
              <a:solidFill>
                <a:schemeClr val="dk1"/>
              </a:solidFill>
              <a:effectLst/>
              <a:latin typeface="+mn-lt"/>
              <a:ea typeface="+mn-ea"/>
              <a:cs typeface="+mn-cs"/>
            </a:rPr>
            <a:t>1. Inled med att göra din egen reflektion efter att ha läst handlingarna i ärendet. Är din initiala bedömning att det är BMP eller inte? Checklistan blir sedan ett hjälpmedel för dig i din motivering av om det är BMP eller inte. Får du inga bra skäl för din initiala bedömning när du går igenom listan är det troligt att du bör tänka om.</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2. Välj verksamhetsområde; miljöfarlig</a:t>
          </a:r>
          <a:r>
            <a:rPr lang="sv-SE" sz="1100" baseline="0">
              <a:solidFill>
                <a:schemeClr val="dk1"/>
              </a:solidFill>
              <a:effectLst/>
              <a:latin typeface="+mn-lt"/>
              <a:ea typeface="+mn-ea"/>
              <a:cs typeface="+mn-cs"/>
            </a:rPr>
            <a:t> verksamhet eller vattenverksamhet?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3. Gå därefter igenom kriterierna utifrån denna</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tabell. </a:t>
          </a:r>
          <a:r>
            <a:rPr lang="sv-SE" sz="1100" b="0">
              <a:solidFill>
                <a:schemeClr val="dk1"/>
              </a:solidFill>
              <a:effectLst/>
              <a:latin typeface="+mn-lt"/>
              <a:ea typeface="+mn-ea"/>
              <a:cs typeface="+mn-cs"/>
            </a:rPr>
            <a:t>Observera</a:t>
          </a:r>
          <a:r>
            <a:rPr lang="sv-SE" sz="1100">
              <a:solidFill>
                <a:schemeClr val="dk1"/>
              </a:solidFill>
              <a:effectLst/>
              <a:latin typeface="+mn-lt"/>
              <a:ea typeface="+mn-ea"/>
              <a:cs typeface="+mn-cs"/>
            </a:rPr>
            <a:t> att listan med exempel inte är fullständig utan ett</a:t>
          </a:r>
          <a:r>
            <a:rPr lang="sv-SE" sz="1100" baseline="0">
              <a:solidFill>
                <a:schemeClr val="dk1"/>
              </a:solidFill>
              <a:effectLst/>
              <a:latin typeface="+mn-lt"/>
              <a:ea typeface="+mn-ea"/>
              <a:cs typeface="+mn-cs"/>
            </a:rPr>
            <a:t> sätt att försöka konkretisera kriterierna i paragraferna</a:t>
          </a:r>
          <a:r>
            <a:rPr lang="sv-SE" sz="1100">
              <a:solidFill>
                <a:schemeClr val="dk1"/>
              </a:solidFill>
              <a:effectLst/>
              <a:latin typeface="+mn-lt"/>
              <a:ea typeface="+mn-ea"/>
              <a:cs typeface="+mn-cs"/>
            </a:rPr>
            <a:t>. De olika exemplen kan därför vara mer eller mindre relevanta beroende på vilken verksamhet som behandlas.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3. Fyll i kolumnen "Egen</a:t>
          </a:r>
          <a:r>
            <a:rPr lang="sv-SE" sz="1100" baseline="0">
              <a:solidFill>
                <a:schemeClr val="dk1"/>
              </a:solidFill>
              <a:effectLst/>
              <a:latin typeface="+mn-lt"/>
              <a:ea typeface="+mn-ea"/>
              <a:cs typeface="+mn-cs"/>
            </a:rPr>
            <a:t> bedömning" (G) och vid behov </a:t>
          </a:r>
          <a:r>
            <a:rPr lang="sv-SE" sz="1100">
              <a:solidFill>
                <a:schemeClr val="dk1"/>
              </a:solidFill>
              <a:effectLst/>
              <a:latin typeface="+mn-lt"/>
              <a:ea typeface="+mn-ea"/>
              <a:cs typeface="+mn-cs"/>
            </a:rPr>
            <a:t>”Egen kommentar” (H) i någon av utvärderingsflikarna. Det måste göras en bedömning i det enskilda fallet. Ta ställning till om den aktuella punkten gör att verksamheten eller åtgärden ur denna aspekt bedöms medföra betydande eller icke betydande miljöpåverkan. Det är OK med "vet ej" som svar. Den totala bedömningen blir en sammanvägning av bedömningen för de olika punkterna. Diskutera gärna bedömningen med en kollega</a:t>
          </a:r>
          <a:r>
            <a:rPr lang="sv-SE" sz="1100" baseline="0">
              <a:solidFill>
                <a:schemeClr val="dk1"/>
              </a:solidFill>
              <a:effectLst/>
              <a:latin typeface="+mn-lt"/>
              <a:ea typeface="+mn-ea"/>
              <a:cs typeface="+mn-cs"/>
            </a:rPr>
            <a:t> i </a:t>
          </a:r>
          <a:r>
            <a:rPr lang="sv-SE" sz="1100">
              <a:solidFill>
                <a:schemeClr val="dk1"/>
              </a:solidFill>
              <a:effectLst/>
              <a:latin typeface="+mn-lt"/>
              <a:ea typeface="+mn-ea"/>
              <a:cs typeface="+mn-cs"/>
            </a:rPr>
            <a:t>komplicerade fall. </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4. Resultatet sammanställs i fliken "Sammanställning XX". Använd resultatet av din genomgång av kriterierna i motiveringen till beslutet om betydande miljöpåverkan alternativt icke betydande miljöpåverkan. </a:t>
          </a: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r>
            <a:rPr lang="sv-SE" sz="1400" b="1">
              <a:solidFill>
                <a:schemeClr val="dk1"/>
              </a:solidFill>
              <a:effectLst/>
              <a:latin typeface="+mn-lt"/>
              <a:ea typeface="+mn-ea"/>
              <a:cs typeface="+mn-cs"/>
            </a:rPr>
            <a:t>Om checklistan</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Den första versionen av checklistan togs fram av miljöjurist Johanna Ersborg hösten 2018. Miljösamverkan Sverige har därefter inom ramen för projektet "Uppdatering av handläggarstöd Samråd enligt 6 kap. mb." fortsatt arbetet med checklistan. Nu finns två ingångar, "miljöfarlig verksamhet" och "vattenverksamheter".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Genom att använda funktioner i Excel har vi utvecklat arbetssättet. Det du fyller i sammanställs på ett separat blad och kan ge dig en indikering om verksamheten/åtgärden innebär betydande miljöpåverkan.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Vi ser att det finns fortsatta utvecklingsmöjligheter för denna checklista och har därför föreslagit ett nytt projekt hos Miljösamverkan Sverige under 2021. Syftet med det är att komplettera med ytterligare exempel och om möjligt ta fram ett smartare format för checklistan.</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Kontakta Miljösamverkan Sverige (miljosamverkansverige@lansstyrelsen.se) om du har frågor, synpunkter, förslag och idéer som rör detta verktyg och .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a:effectLst/>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solidFill>
              <a:schemeClr val="dk1"/>
            </a:solidFill>
            <a:effectLst/>
            <a:latin typeface="+mn-lt"/>
            <a:ea typeface="+mn-ea"/>
            <a:cs typeface="+mn-cs"/>
          </a:endParaRPr>
        </a:p>
        <a:p>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104774</xdr:colOff>
      <xdr:row>6</xdr:row>
      <xdr:rowOff>28575</xdr:rowOff>
    </xdr:from>
    <xdr:to>
      <xdr:col>5</xdr:col>
      <xdr:colOff>552449</xdr:colOff>
      <xdr:row>27</xdr:row>
      <xdr:rowOff>104775</xdr:rowOff>
    </xdr:to>
    <xdr:graphicFrame macro="">
      <xdr:nvGraphicFramePr>
        <xdr:cNvPr id="2" name="Diagram 1" descr="Sammanställning av svar">
          <a:extLst>
            <a:ext uri="{FF2B5EF4-FFF2-40B4-BE49-F238E27FC236}">
              <a16:creationId xmlns:a16="http://schemas.microsoft.com/office/drawing/2014/main" id="{D35D958B-64D2-456C-B31A-0F97EE1E1D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257175</xdr:colOff>
      <xdr:row>28</xdr:row>
      <xdr:rowOff>152401</xdr:rowOff>
    </xdr:from>
    <xdr:ext cx="3428999" cy="609600"/>
    <xdr:sp macro="" textlink="">
      <xdr:nvSpPr>
        <xdr:cNvPr id="3" name="textruta 2">
          <a:extLst>
            <a:ext uri="{FF2B5EF4-FFF2-40B4-BE49-F238E27FC236}">
              <a16:creationId xmlns:a16="http://schemas.microsoft.com/office/drawing/2014/main" id="{4B58C919-F903-44A0-91B8-2E50B3F132E2}"/>
            </a:ext>
          </a:extLst>
        </xdr:cNvPr>
        <xdr:cNvSpPr txBox="1"/>
      </xdr:nvSpPr>
      <xdr:spPr>
        <a:xfrm>
          <a:off x="257175" y="5772151"/>
          <a:ext cx="3428999" cy="60960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100"/>
            <a:t>* För miljöfarlig verksamhet görs ingen skillnad på styrande, indikativa och sekundära faktorer. Fyll själv i "s", "i" eller "2" i utvärderingsflikens</a:t>
          </a:r>
          <a:r>
            <a:rPr lang="sv-SE" sz="1100" baseline="0"/>
            <a:t> </a:t>
          </a:r>
          <a:r>
            <a:rPr lang="sv-SE" sz="1100"/>
            <a:t>kolumn I om du vill. </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104774</xdr:colOff>
      <xdr:row>7</xdr:row>
      <xdr:rowOff>28575</xdr:rowOff>
    </xdr:from>
    <xdr:to>
      <xdr:col>5</xdr:col>
      <xdr:colOff>552449</xdr:colOff>
      <xdr:row>28</xdr:row>
      <xdr:rowOff>104775</xdr:rowOff>
    </xdr:to>
    <xdr:graphicFrame macro="">
      <xdr:nvGraphicFramePr>
        <xdr:cNvPr id="5" name="Diagram 4" descr="Sammanställning av svar">
          <a:extLst>
            <a:ext uri="{FF2B5EF4-FFF2-40B4-BE49-F238E27FC236}">
              <a16:creationId xmlns:a16="http://schemas.microsoft.com/office/drawing/2014/main" id="{473840DA-BC68-41AC-90DC-80A96BB554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361950</xdr:colOff>
      <xdr:row>29</xdr:row>
      <xdr:rowOff>133349</xdr:rowOff>
    </xdr:from>
    <xdr:ext cx="3810000" cy="981075"/>
    <xdr:sp macro="" textlink="">
      <xdr:nvSpPr>
        <xdr:cNvPr id="3" name="textruta 2">
          <a:extLst>
            <a:ext uri="{FF2B5EF4-FFF2-40B4-BE49-F238E27FC236}">
              <a16:creationId xmlns:a16="http://schemas.microsoft.com/office/drawing/2014/main" id="{83D65C99-75FA-4AB5-9072-EF533389F384}"/>
            </a:ext>
          </a:extLst>
        </xdr:cNvPr>
        <xdr:cNvSpPr txBox="1"/>
      </xdr:nvSpPr>
      <xdr:spPr>
        <a:xfrm>
          <a:off x="361950" y="5943599"/>
          <a:ext cx="3810000" cy="981075"/>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100"/>
            <a:t>* Indelningen i vilka faktorer som ska ses som styrande, indikativa och sekundära</a:t>
          </a:r>
          <a:r>
            <a:rPr lang="sv-SE" sz="1100" baseline="0"/>
            <a:t> kan diskuteras och variera från fall till fall. </a:t>
          </a:r>
          <a:r>
            <a:rPr lang="sv-SE" sz="1100"/>
            <a:t>Justera själv mellan "s", "i" eller "2" i utvärderingsflikens</a:t>
          </a:r>
          <a:r>
            <a:rPr lang="sv-SE" sz="1100" baseline="0"/>
            <a:t> </a:t>
          </a:r>
          <a:r>
            <a:rPr lang="sv-SE" sz="1100"/>
            <a:t>kolumn I om du vill ändra. Du kan även bortse från graderingen genom att enbart titta på staplarnas</a:t>
          </a:r>
          <a:r>
            <a:rPr lang="sv-SE" sz="1100" baseline="0"/>
            <a:t> höjd. </a:t>
          </a:r>
          <a:endParaRPr lang="sv-SE" sz="1100"/>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regeringen.se/rattsliga-dokument/departementsserien-och-promemorior/2017/09/ds-201625/" TargetMode="External"/><Relationship Id="rId1" Type="http://schemas.openxmlformats.org/officeDocument/2006/relationships/hyperlink" Target="https://data.riksdagen.se/fil/59CFEE06-C21A-4611-B2D1-61B87FB9577C"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1B893-E431-4D03-A02C-616E27483242}">
  <sheetPr>
    <tabColor rgb="FF00B050"/>
  </sheetPr>
  <dimension ref="B2"/>
  <sheetViews>
    <sheetView showGridLines="0" zoomScale="90" zoomScaleNormal="90" workbookViewId="0"/>
  </sheetViews>
  <sheetFormatPr defaultRowHeight="14.4" x14ac:dyDescent="0.3"/>
  <sheetData>
    <row r="2" spans="2:2" ht="33" x14ac:dyDescent="0.3">
      <c r="B2" s="15" t="s">
        <v>100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32571-403A-4303-BFE5-89EBEB66E0BE}">
  <sheetPr>
    <tabColor rgb="FFFF5050"/>
  </sheetPr>
  <dimension ref="A1:I51"/>
  <sheetViews>
    <sheetView zoomScale="90" zoomScaleNormal="90" workbookViewId="0">
      <pane xSplit="1" ySplit="2" topLeftCell="C3" activePane="bottomRight" state="frozen"/>
      <selection pane="topRight" activeCell="B1" sqref="B1"/>
      <selection pane="bottomLeft" activeCell="A3" sqref="A3"/>
      <selection pane="bottomRight" activeCell="G3" sqref="G3"/>
    </sheetView>
  </sheetViews>
  <sheetFormatPr defaultRowHeight="14.4" x14ac:dyDescent="0.3"/>
  <cols>
    <col min="1" max="1" width="35.6640625" customWidth="1"/>
    <col min="2" max="2" width="48.33203125" style="12" customWidth="1"/>
    <col min="3" max="3" width="36.5546875" style="13" customWidth="1"/>
    <col min="4" max="4" width="40.44140625" style="13" customWidth="1"/>
    <col min="5" max="5" width="46.6640625" style="13" customWidth="1"/>
    <col min="6" max="6" width="46.6640625" style="14" customWidth="1"/>
    <col min="7" max="7" width="30.6640625" customWidth="1"/>
    <col min="8" max="8" width="17.88671875" customWidth="1"/>
  </cols>
  <sheetData>
    <row r="1" spans="1:9" ht="15.6" x14ac:dyDescent="0.3">
      <c r="A1" s="16" t="s">
        <v>4</v>
      </c>
      <c r="B1" s="7" t="s">
        <v>0</v>
      </c>
      <c r="C1" s="8" t="s">
        <v>1</v>
      </c>
      <c r="D1" s="8" t="s">
        <v>2</v>
      </c>
      <c r="E1" s="8" t="s">
        <v>19</v>
      </c>
      <c r="F1" s="9" t="s">
        <v>3</v>
      </c>
      <c r="G1" s="6" t="s">
        <v>99</v>
      </c>
      <c r="H1" s="6" t="s">
        <v>236</v>
      </c>
    </row>
    <row r="2" spans="1:9" ht="72.599999999999994" thickBot="1" x14ac:dyDescent="0.35">
      <c r="A2" s="17"/>
      <c r="B2" s="10" t="s">
        <v>6</v>
      </c>
      <c r="C2" s="11" t="s">
        <v>7</v>
      </c>
      <c r="D2" s="11" t="s">
        <v>8</v>
      </c>
      <c r="E2" s="11" t="s">
        <v>136</v>
      </c>
      <c r="F2" s="18"/>
      <c r="G2" s="17"/>
      <c r="H2" s="17"/>
    </row>
    <row r="3" spans="1:9" ht="43.8" thickTop="1" x14ac:dyDescent="0.3">
      <c r="A3" s="156" t="s">
        <v>5</v>
      </c>
      <c r="B3" s="20"/>
      <c r="C3" s="21"/>
      <c r="D3" s="21"/>
      <c r="E3" s="21"/>
      <c r="F3" s="22"/>
      <c r="G3" s="23"/>
      <c r="H3" s="23"/>
      <c r="I3" t="s">
        <v>168</v>
      </c>
    </row>
    <row r="4" spans="1:9" ht="51" customHeight="1" x14ac:dyDescent="0.3">
      <c r="A4" s="25" t="s">
        <v>13</v>
      </c>
      <c r="B4" s="25" t="s">
        <v>123</v>
      </c>
      <c r="C4" s="25" t="s">
        <v>10</v>
      </c>
      <c r="D4" s="25" t="s">
        <v>9</v>
      </c>
      <c r="E4" s="25"/>
      <c r="F4" s="25"/>
      <c r="G4" s="23"/>
      <c r="H4" s="23"/>
      <c r="I4" t="s">
        <v>168</v>
      </c>
    </row>
    <row r="5" spans="1:9" ht="43.2" x14ac:dyDescent="0.3">
      <c r="A5" s="25"/>
      <c r="B5" s="25" t="s">
        <v>11</v>
      </c>
      <c r="C5" s="25"/>
      <c r="D5" s="25" t="s">
        <v>14</v>
      </c>
      <c r="E5" s="25"/>
      <c r="F5" s="25"/>
      <c r="G5" s="23"/>
      <c r="H5" s="23"/>
      <c r="I5" t="s">
        <v>168</v>
      </c>
    </row>
    <row r="6" spans="1:9" ht="87" thickBot="1" x14ac:dyDescent="0.35">
      <c r="A6" s="26"/>
      <c r="B6" s="27" t="s">
        <v>12</v>
      </c>
      <c r="C6" s="28"/>
      <c r="D6" s="28"/>
      <c r="E6" s="28"/>
      <c r="F6" s="158" t="s">
        <v>266</v>
      </c>
      <c r="G6" s="23"/>
      <c r="H6" s="23"/>
      <c r="I6" t="s">
        <v>168</v>
      </c>
    </row>
    <row r="7" spans="1:9" ht="130.80000000000001" thickTop="1" thickBot="1" x14ac:dyDescent="0.35">
      <c r="A7" s="30" t="s">
        <v>15</v>
      </c>
      <c r="B7" s="31" t="s">
        <v>22</v>
      </c>
      <c r="C7" s="32" t="s">
        <v>17</v>
      </c>
      <c r="D7" s="32" t="s">
        <v>18</v>
      </c>
      <c r="E7" s="32" t="s">
        <v>20</v>
      </c>
      <c r="F7" s="57" t="s">
        <v>21</v>
      </c>
      <c r="G7" s="23"/>
      <c r="H7" s="23"/>
      <c r="I7" t="s">
        <v>168</v>
      </c>
    </row>
    <row r="8" spans="1:9" ht="94.5" customHeight="1" thickTop="1" x14ac:dyDescent="0.3">
      <c r="A8" s="72" t="s">
        <v>23</v>
      </c>
      <c r="B8" s="33" t="s">
        <v>24</v>
      </c>
      <c r="C8" s="34"/>
      <c r="D8" s="35" t="s">
        <v>27</v>
      </c>
      <c r="E8" s="34" t="s">
        <v>29</v>
      </c>
      <c r="F8" s="36"/>
      <c r="G8" s="23"/>
      <c r="H8" s="23"/>
      <c r="I8" t="s">
        <v>168</v>
      </c>
    </row>
    <row r="9" spans="1:9" ht="57.6" x14ac:dyDescent="0.3">
      <c r="A9" s="37"/>
      <c r="B9" s="38" t="s">
        <v>25</v>
      </c>
      <c r="C9" s="39"/>
      <c r="D9" s="40" t="s">
        <v>27</v>
      </c>
      <c r="E9" s="39"/>
      <c r="F9" s="41"/>
      <c r="G9" s="23"/>
      <c r="H9" s="23"/>
      <c r="I9" t="s">
        <v>168</v>
      </c>
    </row>
    <row r="10" spans="1:9" ht="29.4" thickBot="1" x14ac:dyDescent="0.35">
      <c r="A10" s="26"/>
      <c r="B10" s="42" t="s">
        <v>26</v>
      </c>
      <c r="C10" s="43"/>
      <c r="D10" s="44" t="s">
        <v>28</v>
      </c>
      <c r="E10" s="43"/>
      <c r="F10" s="157"/>
      <c r="G10" s="23"/>
      <c r="H10" s="23"/>
      <c r="I10" t="s">
        <v>168</v>
      </c>
    </row>
    <row r="11" spans="1:9" s="1" customFormat="1" ht="73.2" thickTop="1" thickBot="1" x14ac:dyDescent="0.35">
      <c r="A11" s="73" t="s">
        <v>30</v>
      </c>
      <c r="B11" s="45" t="s">
        <v>31</v>
      </c>
      <c r="C11" s="46" t="s">
        <v>32</v>
      </c>
      <c r="D11" s="46"/>
      <c r="E11" s="46"/>
      <c r="F11" s="74" t="s">
        <v>33</v>
      </c>
      <c r="G11" s="2"/>
      <c r="H11" s="2"/>
      <c r="I11" t="s">
        <v>168</v>
      </c>
    </row>
    <row r="12" spans="1:9" ht="130.80000000000001" thickTop="1" thickBot="1" x14ac:dyDescent="0.35">
      <c r="A12" s="73" t="s">
        <v>34</v>
      </c>
      <c r="B12" s="47" t="s">
        <v>35</v>
      </c>
      <c r="C12" s="48"/>
      <c r="D12" s="46" t="s">
        <v>36</v>
      </c>
      <c r="E12" s="75" t="s">
        <v>37</v>
      </c>
      <c r="F12" s="49"/>
      <c r="G12" s="23"/>
      <c r="H12" s="23"/>
      <c r="I12" t="s">
        <v>168</v>
      </c>
    </row>
    <row r="13" spans="1:9" ht="78" customHeight="1" thickTop="1" x14ac:dyDescent="0.3">
      <c r="A13" s="76" t="s">
        <v>38</v>
      </c>
      <c r="B13" s="50" t="s">
        <v>39</v>
      </c>
      <c r="C13" s="51" t="s">
        <v>41</v>
      </c>
      <c r="D13" s="51" t="s">
        <v>42</v>
      </c>
      <c r="E13" s="52"/>
      <c r="F13" s="53"/>
      <c r="G13" s="23"/>
      <c r="H13" s="23"/>
      <c r="I13" t="s">
        <v>168</v>
      </c>
    </row>
    <row r="14" spans="1:9" ht="29.4" thickBot="1" x14ac:dyDescent="0.35">
      <c r="A14" s="54"/>
      <c r="B14" s="42" t="s">
        <v>40</v>
      </c>
      <c r="C14" s="44" t="s">
        <v>130</v>
      </c>
      <c r="D14" s="44" t="s">
        <v>131</v>
      </c>
      <c r="E14" s="28"/>
      <c r="F14" s="29"/>
      <c r="G14" s="23"/>
      <c r="H14" s="23"/>
      <c r="I14" t="s">
        <v>168</v>
      </c>
    </row>
    <row r="15" spans="1:9" s="1" customFormat="1" ht="102" thickTop="1" thickBot="1" x14ac:dyDescent="0.35">
      <c r="A15" s="77" t="s">
        <v>43</v>
      </c>
      <c r="B15" s="55" t="s">
        <v>44</v>
      </c>
      <c r="C15" s="56" t="s">
        <v>45</v>
      </c>
      <c r="D15" s="56" t="s">
        <v>46</v>
      </c>
      <c r="E15" s="32" t="s">
        <v>47</v>
      </c>
      <c r="F15" s="57"/>
      <c r="G15" s="2"/>
      <c r="H15" s="2"/>
      <c r="I15" t="s">
        <v>168</v>
      </c>
    </row>
    <row r="16" spans="1:9" ht="15" thickTop="1" x14ac:dyDescent="0.3">
      <c r="A16" s="24"/>
      <c r="B16" s="83"/>
      <c r="C16" s="84"/>
      <c r="D16" s="84"/>
      <c r="E16" s="84"/>
      <c r="F16" s="85"/>
      <c r="I16" t="s">
        <v>168</v>
      </c>
    </row>
    <row r="17" spans="1:9" ht="43.8" thickBot="1" x14ac:dyDescent="0.35">
      <c r="A17" s="86" t="s">
        <v>48</v>
      </c>
      <c r="B17" s="87"/>
      <c r="C17" s="88"/>
      <c r="D17" s="88"/>
      <c r="E17" s="88"/>
      <c r="F17" s="89"/>
      <c r="I17" t="s">
        <v>168</v>
      </c>
    </row>
    <row r="18" spans="1:9" s="1" customFormat="1" ht="144.6" thickTop="1" x14ac:dyDescent="0.3">
      <c r="A18" s="90" t="s">
        <v>49</v>
      </c>
      <c r="B18" s="58" t="s">
        <v>50</v>
      </c>
      <c r="C18" s="91"/>
      <c r="D18" s="91" t="s">
        <v>52</v>
      </c>
      <c r="E18" s="91"/>
      <c r="F18" s="92" t="s">
        <v>54</v>
      </c>
      <c r="I18" t="s">
        <v>168</v>
      </c>
    </row>
    <row r="19" spans="1:9" s="1" customFormat="1" ht="72.599999999999994" thickBot="1" x14ac:dyDescent="0.35">
      <c r="A19" s="93"/>
      <c r="B19" s="94" t="s">
        <v>51</v>
      </c>
      <c r="C19" s="95"/>
      <c r="D19" s="95" t="s">
        <v>53</v>
      </c>
      <c r="E19" s="95"/>
      <c r="F19" s="96"/>
      <c r="I19" t="s">
        <v>168</v>
      </c>
    </row>
    <row r="20" spans="1:9" ht="101.4" thickTop="1" x14ac:dyDescent="0.3">
      <c r="A20" s="97" t="s">
        <v>55</v>
      </c>
      <c r="B20" s="59" t="s">
        <v>56</v>
      </c>
      <c r="C20" s="98"/>
      <c r="D20" s="99" t="s">
        <v>57</v>
      </c>
      <c r="E20" s="98"/>
      <c r="F20" s="100"/>
      <c r="I20" t="s">
        <v>168</v>
      </c>
    </row>
    <row r="21" spans="1:9" ht="57.6" x14ac:dyDescent="0.3">
      <c r="A21" s="78"/>
      <c r="B21" s="63" t="s">
        <v>58</v>
      </c>
      <c r="C21" s="60" t="s">
        <v>59</v>
      </c>
      <c r="D21" s="101" t="s">
        <v>60</v>
      </c>
      <c r="E21" s="101"/>
      <c r="F21" s="102"/>
      <c r="I21" t="s">
        <v>168</v>
      </c>
    </row>
    <row r="22" spans="1:9" ht="57.6" x14ac:dyDescent="0.3">
      <c r="A22" s="78"/>
      <c r="B22" s="63" t="s">
        <v>61</v>
      </c>
      <c r="C22" s="101" t="s">
        <v>62</v>
      </c>
      <c r="D22" s="103" t="s">
        <v>63</v>
      </c>
      <c r="E22" s="101"/>
      <c r="F22" s="102"/>
      <c r="I22" t="s">
        <v>168</v>
      </c>
    </row>
    <row r="23" spans="1:9" ht="72" x14ac:dyDescent="0.3">
      <c r="A23" s="78"/>
      <c r="B23" s="63" t="s">
        <v>64</v>
      </c>
      <c r="C23" s="101"/>
      <c r="D23" s="101"/>
      <c r="E23" s="101"/>
      <c r="F23" s="102"/>
      <c r="I23" t="s">
        <v>168</v>
      </c>
    </row>
    <row r="24" spans="1:9" ht="72" x14ac:dyDescent="0.3">
      <c r="A24" s="78"/>
      <c r="B24" s="63" t="s">
        <v>65</v>
      </c>
      <c r="C24" s="101"/>
      <c r="D24" s="101"/>
      <c r="E24" s="101"/>
      <c r="F24" s="102"/>
      <c r="I24" t="s">
        <v>168</v>
      </c>
    </row>
    <row r="25" spans="1:9" ht="57.6" x14ac:dyDescent="0.3">
      <c r="A25" s="78"/>
      <c r="B25" s="61" t="s">
        <v>66</v>
      </c>
      <c r="C25" s="101"/>
      <c r="D25" s="101"/>
      <c r="E25" s="101"/>
      <c r="F25" s="102"/>
      <c r="I25" t="s">
        <v>168</v>
      </c>
    </row>
    <row r="26" spans="1:9" ht="58.2" thickBot="1" x14ac:dyDescent="0.35">
      <c r="A26" s="93"/>
      <c r="B26" s="94" t="s">
        <v>128</v>
      </c>
      <c r="C26" s="95"/>
      <c r="D26" s="95"/>
      <c r="E26" s="95"/>
      <c r="F26" s="96"/>
      <c r="I26" t="s">
        <v>168</v>
      </c>
    </row>
    <row r="27" spans="1:9" ht="58.2" thickTop="1" x14ac:dyDescent="0.3">
      <c r="A27" s="97" t="s">
        <v>67</v>
      </c>
      <c r="B27" s="104" t="s">
        <v>68</v>
      </c>
      <c r="C27" s="98"/>
      <c r="D27" s="98" t="s">
        <v>69</v>
      </c>
      <c r="E27" s="98"/>
      <c r="F27" s="100"/>
      <c r="I27" t="s">
        <v>168</v>
      </c>
    </row>
    <row r="28" spans="1:9" ht="86.4" x14ac:dyDescent="0.3">
      <c r="A28" s="78"/>
      <c r="B28" s="64" t="s">
        <v>70</v>
      </c>
      <c r="C28" s="103" t="s">
        <v>71</v>
      </c>
      <c r="D28" s="62" t="s">
        <v>72</v>
      </c>
      <c r="E28" s="101"/>
      <c r="F28" s="102"/>
      <c r="I28" t="s">
        <v>168</v>
      </c>
    </row>
    <row r="29" spans="1:9" ht="28.8" x14ac:dyDescent="0.3">
      <c r="A29" s="127" t="s">
        <v>73</v>
      </c>
      <c r="B29" s="128" t="s">
        <v>124</v>
      </c>
      <c r="C29" s="101"/>
      <c r="D29" s="101"/>
      <c r="E29" s="101"/>
      <c r="F29" s="102"/>
      <c r="I29" t="s">
        <v>168</v>
      </c>
    </row>
    <row r="30" spans="1:9" ht="97.5" customHeight="1" x14ac:dyDescent="0.3">
      <c r="A30" s="78" t="s">
        <v>74</v>
      </c>
      <c r="B30" s="64" t="s">
        <v>75</v>
      </c>
      <c r="C30" s="101"/>
      <c r="D30" s="103" t="s">
        <v>76</v>
      </c>
      <c r="E30" s="101"/>
      <c r="F30" s="102"/>
      <c r="I30" t="s">
        <v>168</v>
      </c>
    </row>
    <row r="31" spans="1:9" ht="28.8" x14ac:dyDescent="0.3">
      <c r="A31" s="105" t="s">
        <v>77</v>
      </c>
      <c r="B31" s="64" t="s">
        <v>78</v>
      </c>
      <c r="C31" s="107"/>
      <c r="D31" s="107"/>
      <c r="E31" s="107"/>
      <c r="F31" s="108"/>
      <c r="I31" t="s">
        <v>168</v>
      </c>
    </row>
    <row r="32" spans="1:9" ht="43.2" x14ac:dyDescent="0.3">
      <c r="A32" s="78" t="s">
        <v>79</v>
      </c>
      <c r="B32" s="64" t="s">
        <v>80</v>
      </c>
      <c r="C32" s="107"/>
      <c r="D32" s="107"/>
      <c r="E32" s="107"/>
      <c r="F32" s="108"/>
      <c r="I32" t="s">
        <v>168</v>
      </c>
    </row>
    <row r="33" spans="1:9" ht="57.6" x14ac:dyDescent="0.3">
      <c r="A33" s="78" t="s">
        <v>81</v>
      </c>
      <c r="B33" s="63" t="s">
        <v>82</v>
      </c>
      <c r="C33" s="107"/>
      <c r="D33" s="107"/>
      <c r="E33" s="107"/>
      <c r="F33" s="108"/>
      <c r="I33" t="s">
        <v>168</v>
      </c>
    </row>
    <row r="34" spans="1:9" ht="43.2" x14ac:dyDescent="0.3">
      <c r="A34" s="78" t="s">
        <v>83</v>
      </c>
      <c r="B34" s="64" t="s">
        <v>84</v>
      </c>
      <c r="C34" s="107"/>
      <c r="D34" s="107"/>
      <c r="E34" s="107"/>
      <c r="F34" s="108"/>
      <c r="I34" t="s">
        <v>168</v>
      </c>
    </row>
    <row r="35" spans="1:9" ht="43.2" x14ac:dyDescent="0.3">
      <c r="A35" s="78" t="s">
        <v>85</v>
      </c>
      <c r="B35" s="106"/>
      <c r="C35" s="107"/>
      <c r="D35" s="107"/>
      <c r="E35" s="107"/>
      <c r="F35" s="108"/>
      <c r="I35" t="s">
        <v>168</v>
      </c>
    </row>
    <row r="36" spans="1:9" ht="72" x14ac:dyDescent="0.3">
      <c r="A36" s="78" t="s">
        <v>86</v>
      </c>
      <c r="B36" s="106"/>
      <c r="C36" s="107"/>
      <c r="D36" s="107"/>
      <c r="E36" s="101" t="s">
        <v>91</v>
      </c>
      <c r="F36" s="108"/>
      <c r="I36" t="s">
        <v>168</v>
      </c>
    </row>
    <row r="37" spans="1:9" ht="72" x14ac:dyDescent="0.3">
      <c r="A37" s="78" t="s">
        <v>87</v>
      </c>
      <c r="B37" s="106"/>
      <c r="C37" s="107"/>
      <c r="D37" s="109" t="s">
        <v>92</v>
      </c>
      <c r="E37" s="107"/>
      <c r="F37" s="108"/>
      <c r="I37" t="s">
        <v>168</v>
      </c>
    </row>
    <row r="38" spans="1:9" ht="43.8" thickBot="1" x14ac:dyDescent="0.35">
      <c r="A38" s="110" t="s">
        <v>88</v>
      </c>
      <c r="B38" s="65" t="s">
        <v>89</v>
      </c>
      <c r="C38" s="66"/>
      <c r="D38" s="67" t="s">
        <v>90</v>
      </c>
      <c r="E38" s="111"/>
      <c r="F38" s="112"/>
      <c r="I38" t="s">
        <v>168</v>
      </c>
    </row>
    <row r="39" spans="1:9" ht="15" thickTop="1" x14ac:dyDescent="0.3">
      <c r="A39" s="24"/>
      <c r="B39" s="83"/>
      <c r="C39" s="84"/>
      <c r="D39" s="84"/>
      <c r="E39" s="84"/>
      <c r="F39" s="85"/>
      <c r="I39" t="s">
        <v>168</v>
      </c>
    </row>
    <row r="40" spans="1:9" x14ac:dyDescent="0.3">
      <c r="A40" s="24"/>
      <c r="B40" s="83"/>
      <c r="C40" s="84"/>
      <c r="D40" s="84"/>
      <c r="E40" s="84"/>
      <c r="F40" s="85"/>
      <c r="I40" t="s">
        <v>168</v>
      </c>
    </row>
    <row r="41" spans="1:9" ht="29.4" thickBot="1" x14ac:dyDescent="0.35">
      <c r="A41" s="113" t="s">
        <v>93</v>
      </c>
      <c r="B41" s="114"/>
      <c r="C41" s="115"/>
      <c r="D41" s="115"/>
      <c r="E41" s="115"/>
      <c r="F41" s="116"/>
      <c r="I41" t="s">
        <v>168</v>
      </c>
    </row>
    <row r="42" spans="1:9" ht="339.75" customHeight="1" thickTop="1" x14ac:dyDescent="0.3">
      <c r="A42" s="79" t="s">
        <v>94</v>
      </c>
      <c r="B42" s="70" t="s">
        <v>125</v>
      </c>
      <c r="C42" s="70" t="s">
        <v>95</v>
      </c>
      <c r="D42" s="117" t="s">
        <v>96</v>
      </c>
      <c r="E42" s="70" t="s">
        <v>129</v>
      </c>
      <c r="F42" s="118"/>
      <c r="I42" t="s">
        <v>168</v>
      </c>
    </row>
    <row r="43" spans="1:9" ht="43.8" thickBot="1" x14ac:dyDescent="0.35">
      <c r="A43" s="119"/>
      <c r="B43" s="120" t="s">
        <v>97</v>
      </c>
      <c r="C43" s="120"/>
      <c r="D43" s="120" t="s">
        <v>98</v>
      </c>
      <c r="E43" s="120"/>
      <c r="F43" s="121"/>
      <c r="I43" t="s">
        <v>168</v>
      </c>
    </row>
    <row r="44" spans="1:9" ht="58.8" thickTop="1" thickBot="1" x14ac:dyDescent="0.35">
      <c r="A44" s="80" t="s">
        <v>101</v>
      </c>
      <c r="B44" s="68" t="s">
        <v>102</v>
      </c>
      <c r="C44" s="68" t="s">
        <v>103</v>
      </c>
      <c r="D44" s="68" t="s">
        <v>104</v>
      </c>
      <c r="E44" s="68"/>
      <c r="F44" s="122"/>
      <c r="I44" t="s">
        <v>168</v>
      </c>
    </row>
    <row r="45" spans="1:9" ht="30" thickTop="1" thickBot="1" x14ac:dyDescent="0.35">
      <c r="A45" s="80" t="s">
        <v>105</v>
      </c>
      <c r="B45" s="68" t="s">
        <v>106</v>
      </c>
      <c r="C45" s="69"/>
      <c r="D45" s="68" t="s">
        <v>107</v>
      </c>
      <c r="E45" s="123"/>
      <c r="F45" s="124"/>
      <c r="I45" t="s">
        <v>168</v>
      </c>
    </row>
    <row r="46" spans="1:9" ht="294.75" customHeight="1" thickTop="1" x14ac:dyDescent="0.3">
      <c r="A46" s="81" t="s">
        <v>108</v>
      </c>
      <c r="B46" s="70" t="s">
        <v>16</v>
      </c>
      <c r="C46" s="70" t="s">
        <v>110</v>
      </c>
      <c r="D46" s="70" t="s">
        <v>111</v>
      </c>
      <c r="E46" s="70" t="s">
        <v>112</v>
      </c>
      <c r="F46" s="125"/>
      <c r="I46" t="s">
        <v>168</v>
      </c>
    </row>
    <row r="47" spans="1:9" ht="58.2" thickBot="1" x14ac:dyDescent="0.35">
      <c r="A47" s="82"/>
      <c r="B47" s="71" t="s">
        <v>109</v>
      </c>
      <c r="C47" s="71" t="s">
        <v>126</v>
      </c>
      <c r="D47" s="71" t="s">
        <v>127</v>
      </c>
      <c r="E47" s="71"/>
      <c r="F47" s="126"/>
      <c r="I47" t="s">
        <v>168</v>
      </c>
    </row>
    <row r="48" spans="1:9" ht="73.2" thickTop="1" thickBot="1" x14ac:dyDescent="0.35">
      <c r="A48" s="80" t="s">
        <v>113</v>
      </c>
      <c r="B48" s="68" t="s">
        <v>114</v>
      </c>
      <c r="C48" s="69"/>
      <c r="D48" s="68" t="s">
        <v>115</v>
      </c>
      <c r="E48" s="68" t="s">
        <v>116</v>
      </c>
      <c r="F48" s="124"/>
      <c r="I48" t="s">
        <v>168</v>
      </c>
    </row>
    <row r="49" spans="1:9" ht="110.25" customHeight="1" thickTop="1" thickBot="1" x14ac:dyDescent="0.35">
      <c r="A49" s="80" t="s">
        <v>117</v>
      </c>
      <c r="B49" s="68" t="s">
        <v>118</v>
      </c>
      <c r="C49" s="68" t="s">
        <v>119</v>
      </c>
      <c r="D49" s="68" t="s">
        <v>120</v>
      </c>
      <c r="E49" s="68" t="s">
        <v>121</v>
      </c>
      <c r="F49" s="122" t="s">
        <v>122</v>
      </c>
      <c r="I49" t="s">
        <v>168</v>
      </c>
    </row>
    <row r="50" spans="1:9" ht="15" thickTop="1" x14ac:dyDescent="0.3">
      <c r="A50" s="5"/>
      <c r="B50" s="3"/>
      <c r="C50" s="3"/>
      <c r="D50" s="3"/>
      <c r="E50" s="5"/>
      <c r="F50" s="4"/>
    </row>
    <row r="51" spans="1:9" x14ac:dyDescent="0.3">
      <c r="A51" s="5"/>
      <c r="B51" s="3"/>
      <c r="C51" s="3"/>
      <c r="D51" s="3"/>
      <c r="E51" s="5"/>
      <c r="F51" s="4"/>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32BE59F-A45F-4427-BF7A-C8AEFA6C6EED}">
          <x14:formula1>
            <xm:f>'Utvärdering VV'!$Q$8:$Q$11</xm:f>
          </x14:formula1>
          <xm:sqref>G3:G49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E2F53-79B3-42B0-9337-F1FEB95E62CC}">
  <sheetPr>
    <tabColor rgb="FFFF5050"/>
  </sheetPr>
  <dimension ref="B2:P49"/>
  <sheetViews>
    <sheetView workbookViewId="0"/>
  </sheetViews>
  <sheetFormatPr defaultRowHeight="14.4" x14ac:dyDescent="0.3"/>
  <cols>
    <col min="2" max="2" width="76.5546875" bestFit="1" customWidth="1"/>
    <col min="8" max="8" width="20.6640625" customWidth="1"/>
    <col min="9" max="9" width="68.5546875" customWidth="1"/>
    <col min="10" max="10" width="44.109375" customWidth="1"/>
  </cols>
  <sheetData>
    <row r="2" spans="2:10" ht="25.8" x14ac:dyDescent="0.5">
      <c r="B2" s="149" t="s">
        <v>205</v>
      </c>
    </row>
    <row r="3" spans="2:10" ht="25.8" x14ac:dyDescent="0.5">
      <c r="B3" s="149" t="str">
        <f>IF(' Bearbetning VV'!B3&gt;0,"KOMMER ATT MEDFÖRA BMP",IF(' Bearbetning VV'!B5&gt;0,"SANNOLIKT MEDFÖR BMP",IF(' Bearbetning VV'!B7&gt;0,"EVENTUELLT MEDFÖR BMP","INTE MEDFÖR BMP")))</f>
        <v>INTE MEDFÖR BMP</v>
      </c>
      <c r="H3" s="153" t="s">
        <v>237</v>
      </c>
      <c r="I3" s="151" t="s">
        <v>238</v>
      </c>
      <c r="J3" s="152" t="s">
        <v>234</v>
      </c>
    </row>
    <row r="4" spans="2:10" x14ac:dyDescent="0.3">
      <c r="G4" s="162" t="s">
        <v>239</v>
      </c>
      <c r="H4" s="168" t="str">
        <f>IF('Utvärdering MFV'!H4&lt;&gt;"",'Utvärdering MFV'!H4,"")</f>
        <v/>
      </c>
      <c r="I4" s="169" t="str">
        <f>IF(' Bearbetning MFV'!I3="ja",IF('Utvärdering MFV'!D4&lt;&gt;"",'Utvärdering MFV'!D4,'Utvärdering MFV'!B4),"")</f>
        <v/>
      </c>
      <c r="J4" s="170" t="str">
        <f>IF(' Bearbetning MFV'!J3="vet ej",IF('Utvärdering MFV'!B4="",'Utvärdering MFV'!D4,'Utvärdering MFV'!B4),"")</f>
        <v/>
      </c>
    </row>
    <row r="5" spans="2:10" x14ac:dyDescent="0.3">
      <c r="G5" s="162"/>
      <c r="H5" s="168" t="str">
        <f>IF('Utvärdering MFV'!H5&lt;&gt;"",'Utvärdering MFV'!H5,"")</f>
        <v/>
      </c>
      <c r="I5" s="169" t="str">
        <f>IF(' Bearbetning MFV'!I4="ja",IF('Utvärdering MFV'!D5&lt;&gt;"",'Utvärdering MFV'!D5,'Utvärdering MFV'!B5),"")</f>
        <v/>
      </c>
      <c r="J5" s="170" t="str">
        <f>IF(' Bearbetning MFV'!J4="vet ej",IF('Utvärdering MFV'!B5="",'Utvärdering MFV'!D5,'Utvärdering MFV'!B5),"")</f>
        <v/>
      </c>
    </row>
    <row r="6" spans="2:10" x14ac:dyDescent="0.3">
      <c r="G6" s="162"/>
      <c r="H6" s="168" t="str">
        <f>IF('Utvärdering MFV'!H6&lt;&gt;"",'Utvärdering MFV'!H6,"")</f>
        <v/>
      </c>
      <c r="I6" s="169" t="str">
        <f>IF(' Bearbetning MFV'!I6="ja",IF('Utvärdering MFV'!D6&lt;&gt;"",'Utvärdering MFV'!D6,'Utvärdering MFV'!B6),"")</f>
        <v/>
      </c>
      <c r="J6" s="170" t="str">
        <f>IF(' Bearbetning MFV'!J5="vet ej",IF('Utvärdering MFV'!B6="",'Utvärdering MFV'!D6,'Utvärdering MFV'!B6),"")</f>
        <v/>
      </c>
    </row>
    <row r="7" spans="2:10" x14ac:dyDescent="0.3">
      <c r="G7" s="162" t="s">
        <v>240</v>
      </c>
      <c r="H7" s="168" t="str">
        <f>IF('Utvärdering MFV'!H7&lt;&gt;"",'Utvärdering MFV'!H7,"")</f>
        <v/>
      </c>
      <c r="I7" s="169" t="str">
        <f>IF(' Bearbetning MFV'!I7="ja",IF('Utvärdering MFV'!D7&lt;&gt;"",'Utvärdering MFV'!D7,'Utvärdering MFV'!B7),"")</f>
        <v/>
      </c>
      <c r="J7" s="170" t="str">
        <f>IF(' Bearbetning MFV'!J6="vet ej",IF('Utvärdering MFV'!B7="",'Utvärdering MFV'!D7,'Utvärdering MFV'!B7),"")</f>
        <v/>
      </c>
    </row>
    <row r="8" spans="2:10" x14ac:dyDescent="0.3">
      <c r="G8" s="162" t="s">
        <v>241</v>
      </c>
      <c r="H8" s="168" t="str">
        <f>IF('Utvärdering MFV'!H8&lt;&gt;"",'Utvärdering MFV'!H8,"")</f>
        <v/>
      </c>
      <c r="I8" s="169" t="str">
        <f>IF(' Bearbetning MFV'!I8="ja",IF('Utvärdering MFV'!D8&lt;&gt;"",'Utvärdering MFV'!D8,'Utvärdering MFV'!B8),"")</f>
        <v/>
      </c>
      <c r="J8" s="170" t="str">
        <f>IF(' Bearbetning MFV'!J7="vet ej",IF('Utvärdering MFV'!B8="",'Utvärdering MFV'!D8,'Utvärdering MFV'!B8),"")</f>
        <v/>
      </c>
    </row>
    <row r="9" spans="2:10" x14ac:dyDescent="0.3">
      <c r="G9" s="162"/>
      <c r="H9" s="168" t="str">
        <f>IF('Utvärdering MFV'!H9&lt;&gt;"",'Utvärdering MFV'!H9,"")</f>
        <v/>
      </c>
      <c r="I9" s="169" t="str">
        <f>IF(' Bearbetning MFV'!I9="ja",IF('Utvärdering MFV'!D9&lt;&gt;"",'Utvärdering MFV'!D9,'Utvärdering MFV'!B9),"")</f>
        <v/>
      </c>
      <c r="J9" s="170" t="str">
        <f>IF(' Bearbetning MFV'!J8="vet ej",IF('Utvärdering MFV'!B9="",'Utvärdering MFV'!D9,'Utvärdering MFV'!B9),"")</f>
        <v/>
      </c>
    </row>
    <row r="10" spans="2:10" x14ac:dyDescent="0.3">
      <c r="G10" s="162"/>
      <c r="H10" s="168" t="str">
        <f>IF('Utvärdering MFV'!H10&lt;&gt;"",'Utvärdering MFV'!H10,"")</f>
        <v/>
      </c>
      <c r="I10" s="169" t="str">
        <f>IF(' Bearbetning MFV'!I10="ja",IF('Utvärdering MFV'!D10&lt;&gt;"",'Utvärdering MFV'!D10,'Utvärdering MFV'!B10),"")</f>
        <v/>
      </c>
      <c r="J10" s="170" t="str">
        <f>IF(' Bearbetning MFV'!J9="vet ej",IF('Utvärdering MFV'!B10="",'Utvärdering MFV'!D10,'Utvärdering MFV'!B10),"")</f>
        <v/>
      </c>
    </row>
    <row r="11" spans="2:10" x14ac:dyDescent="0.3">
      <c r="G11" s="162" t="s">
        <v>242</v>
      </c>
      <c r="H11" s="168" t="str">
        <f>IF('Utvärdering MFV'!H11&lt;&gt;"",'Utvärdering MFV'!H11,"")</f>
        <v/>
      </c>
      <c r="I11" s="169" t="str">
        <f>IF(' Bearbetning MFV'!I11="ja",IF('Utvärdering MFV'!D11&lt;&gt;"",'Utvärdering MFV'!D11,'Utvärdering MFV'!B11),"")</f>
        <v/>
      </c>
      <c r="J11" s="170" t="str">
        <f>IF(' Bearbetning MFV'!J10="vet ej",IF('Utvärdering MFV'!B11="",'Utvärdering MFV'!D11,'Utvärdering MFV'!B11),"")</f>
        <v/>
      </c>
    </row>
    <row r="12" spans="2:10" x14ac:dyDescent="0.3">
      <c r="G12" s="162" t="s">
        <v>244</v>
      </c>
      <c r="H12" s="168" t="str">
        <f>IF('Utvärdering MFV'!H12&lt;&gt;"",'Utvärdering MFV'!H12,"")</f>
        <v/>
      </c>
      <c r="I12" s="169" t="str">
        <f>IF(' Bearbetning MFV'!I12="ja",IF('Utvärdering MFV'!D12&lt;&gt;"",'Utvärdering MFV'!D12,'Utvärdering MFV'!B12),"")</f>
        <v/>
      </c>
      <c r="J12" s="170" t="str">
        <f>IF(' Bearbetning MFV'!J11="vet ej",IF('Utvärdering MFV'!B12="",'Utvärdering MFV'!D12,'Utvärdering MFV'!B12),"")</f>
        <v/>
      </c>
    </row>
    <row r="13" spans="2:10" x14ac:dyDescent="0.3">
      <c r="G13" s="162" t="s">
        <v>245</v>
      </c>
      <c r="H13" s="168" t="str">
        <f>IF('Utvärdering MFV'!H13&lt;&gt;"",'Utvärdering MFV'!H13,"")</f>
        <v/>
      </c>
      <c r="I13" s="169" t="str">
        <f>IF(' Bearbetning MFV'!I13="ja",IF('Utvärdering MFV'!D13&lt;&gt;"",'Utvärdering MFV'!D13,'Utvärdering MFV'!B13),"")</f>
        <v/>
      </c>
      <c r="J13" s="170" t="str">
        <f>IF(' Bearbetning MFV'!J12="vet ej",IF('Utvärdering MFV'!B13="",'Utvärdering MFV'!D13,'Utvärdering MFV'!B13),"")</f>
        <v/>
      </c>
    </row>
    <row r="14" spans="2:10" x14ac:dyDescent="0.3">
      <c r="G14" s="162" t="s">
        <v>246</v>
      </c>
      <c r="H14" s="168" t="str">
        <f>IF('Utvärdering MFV'!H14&lt;&gt;"",'Utvärdering MFV'!H14,"")</f>
        <v/>
      </c>
      <c r="I14" s="169" t="str">
        <f>IF(' Bearbetning MFV'!I14="ja",IF('Utvärdering MFV'!D14&lt;&gt;"",'Utvärdering MFV'!D14,'Utvärdering MFV'!B14),"")</f>
        <v/>
      </c>
      <c r="J14" s="170" t="str">
        <f>IF(' Bearbetning MFV'!J13="vet ej",IF('Utvärdering MFV'!B14="",'Utvärdering MFV'!D14,'Utvärdering MFV'!B14),"")</f>
        <v/>
      </c>
    </row>
    <row r="15" spans="2:10" x14ac:dyDescent="0.3">
      <c r="G15" s="155" t="s">
        <v>265</v>
      </c>
      <c r="H15" s="154" t="str">
        <f>IF('Utvärdering MFV'!H15&lt;&gt;"",'Utvärdering MFV'!H15,"")</f>
        <v/>
      </c>
      <c r="I15" s="144" t="str">
        <f>IF(' Bearbetning MFV'!I15="ja",IF('Utvärdering MFV'!D15&lt;&gt;"",'Utvärdering MFV'!D15,'Utvärdering MFV'!B15),"")</f>
        <v/>
      </c>
      <c r="J15" s="4" t="str">
        <f>IF(' Bearbetning MFV'!J14="vet ej",IF('Utvärdering MFV'!B15="",'Utvärdering MFV'!D15,'Utvärdering MFV'!B15),"")</f>
        <v/>
      </c>
    </row>
    <row r="16" spans="2:10" x14ac:dyDescent="0.3">
      <c r="G16" s="155" t="s">
        <v>265</v>
      </c>
      <c r="H16" s="154" t="str">
        <f>IF('Utvärdering MFV'!H16&lt;&gt;"",'Utvärdering MFV'!H16,"")</f>
        <v/>
      </c>
      <c r="I16" s="144" t="str">
        <f>IF(' Bearbetning MFV'!I16="ja",IF('Utvärdering MFV'!D16&lt;&gt;"",'Utvärdering MFV'!D16,'Utvärdering MFV'!B16),"")</f>
        <v/>
      </c>
      <c r="J16" s="4" t="str">
        <f>IF(' Bearbetning MFV'!J15="vet ej",IF('Utvärdering MFV'!B16="",'Utvärdering MFV'!D16,'Utvärdering MFV'!B16),"")</f>
        <v/>
      </c>
    </row>
    <row r="17" spans="7:10" x14ac:dyDescent="0.3">
      <c r="G17" s="163" t="s">
        <v>247</v>
      </c>
      <c r="H17" s="171" t="str">
        <f>IF('Utvärdering MFV'!H17&lt;&gt;"",'Utvärdering MFV'!H17,"")</f>
        <v/>
      </c>
      <c r="I17" s="172" t="str">
        <f>IF(' Bearbetning MFV'!I17="ja",IF('Utvärdering MFV'!D17&lt;&gt;"",'Utvärdering MFV'!D17,'Utvärdering MFV'!B17),"")</f>
        <v/>
      </c>
      <c r="J17" s="173" t="str">
        <f>IF(' Bearbetning MFV'!J16="vet ej",IF('Utvärdering MFV'!B17="",'Utvärdering MFV'!D17,'Utvärdering MFV'!B17),"")</f>
        <v/>
      </c>
    </row>
    <row r="18" spans="7:10" x14ac:dyDescent="0.3">
      <c r="G18" s="163"/>
      <c r="H18" s="171" t="str">
        <f>IF('Utvärdering MFV'!H18&lt;&gt;"",'Utvärdering MFV'!H18,"")</f>
        <v/>
      </c>
      <c r="I18" s="172" t="str">
        <f>IF(' Bearbetning MFV'!I18="ja",IF('Utvärdering MFV'!D18&lt;&gt;"",'Utvärdering MFV'!D18,'Utvärdering MFV'!B18),"")</f>
        <v/>
      </c>
      <c r="J18" s="173" t="str">
        <f>IF(' Bearbetning MFV'!J17="vet ej",IF('Utvärdering MFV'!B18="",'Utvärdering MFV'!D18,'Utvärdering MFV'!B18),"")</f>
        <v/>
      </c>
    </row>
    <row r="19" spans="7:10" x14ac:dyDescent="0.3">
      <c r="G19" s="163" t="s">
        <v>248</v>
      </c>
      <c r="H19" s="171" t="str">
        <f>IF('Utvärdering MFV'!H19&lt;&gt;"",'Utvärdering MFV'!H19,"")</f>
        <v/>
      </c>
      <c r="I19" s="172" t="str">
        <f>IF(' Bearbetning MFV'!I19="ja",IF('Utvärdering MFV'!D19&lt;&gt;"",'Utvärdering MFV'!D19,'Utvärdering MFV'!B19),"")</f>
        <v/>
      </c>
      <c r="J19" s="173" t="str">
        <f>IF(' Bearbetning MFV'!J18="vet ej",IF('Utvärdering MFV'!B19="",'Utvärdering MFV'!D19,'Utvärdering MFV'!B19),"")</f>
        <v/>
      </c>
    </row>
    <row r="20" spans="7:10" x14ac:dyDescent="0.3">
      <c r="G20" s="163"/>
      <c r="H20" s="171" t="str">
        <f>IF('Utvärdering MFV'!H20&lt;&gt;"",'Utvärdering MFV'!H20,"")</f>
        <v/>
      </c>
      <c r="I20" s="172" t="str">
        <f>IF(' Bearbetning MFV'!I20="ja",IF('Utvärdering MFV'!D20&lt;&gt;"",'Utvärdering MFV'!D20,'Utvärdering MFV'!B20),"")</f>
        <v/>
      </c>
      <c r="J20" s="173" t="str">
        <f>IF(' Bearbetning MFV'!J19="vet ej",IF('Utvärdering MFV'!B20="",'Utvärdering MFV'!D20,'Utvärdering MFV'!B20),"")</f>
        <v/>
      </c>
    </row>
    <row r="21" spans="7:10" x14ac:dyDescent="0.3">
      <c r="G21" s="163"/>
      <c r="H21" s="171" t="str">
        <f>IF('Utvärdering MFV'!H21&lt;&gt;"",'Utvärdering MFV'!H21,"")</f>
        <v/>
      </c>
      <c r="I21" s="172" t="str">
        <f>IF(' Bearbetning MFV'!I21="ja",IF('Utvärdering MFV'!D21&lt;&gt;"",'Utvärdering MFV'!D21,'Utvärdering MFV'!B21),"")</f>
        <v/>
      </c>
      <c r="J21" s="173" t="str">
        <f>IF(' Bearbetning MFV'!J20="vet ej",IF('Utvärdering MFV'!B21="",'Utvärdering MFV'!D21,'Utvärdering MFV'!B21),"")</f>
        <v/>
      </c>
    </row>
    <row r="22" spans="7:10" x14ac:dyDescent="0.3">
      <c r="G22" s="163"/>
      <c r="H22" s="171" t="str">
        <f>IF('Utvärdering MFV'!H22&lt;&gt;"",'Utvärdering MFV'!H22,"")</f>
        <v/>
      </c>
      <c r="I22" s="172" t="str">
        <f>IF(' Bearbetning MFV'!I22="ja",IF('Utvärdering MFV'!D22&lt;&gt;"",'Utvärdering MFV'!D22,'Utvärdering MFV'!B22),"")</f>
        <v/>
      </c>
      <c r="J22" s="173" t="str">
        <f>IF(' Bearbetning MFV'!J21="vet ej",IF('Utvärdering MFV'!B22="",'Utvärdering MFV'!D22,'Utvärdering MFV'!B22),"")</f>
        <v/>
      </c>
    </row>
    <row r="23" spans="7:10" x14ac:dyDescent="0.3">
      <c r="G23" s="163"/>
      <c r="H23" s="171" t="str">
        <f>IF('Utvärdering MFV'!H23&lt;&gt;"",'Utvärdering MFV'!H23,"")</f>
        <v/>
      </c>
      <c r="I23" s="172" t="str">
        <f>IF(' Bearbetning MFV'!I23="ja",IF('Utvärdering MFV'!D23&lt;&gt;"",'Utvärdering MFV'!D23,'Utvärdering MFV'!B23),"")</f>
        <v/>
      </c>
      <c r="J23" s="173" t="str">
        <f>IF(' Bearbetning MFV'!J22="vet ej",IF('Utvärdering MFV'!B23="",'Utvärdering MFV'!D23,'Utvärdering MFV'!B23),"")</f>
        <v/>
      </c>
    </row>
    <row r="24" spans="7:10" x14ac:dyDescent="0.3">
      <c r="G24" s="163"/>
      <c r="H24" s="171" t="str">
        <f>IF('Utvärdering MFV'!H24&lt;&gt;"",'Utvärdering MFV'!H24,"")</f>
        <v/>
      </c>
      <c r="I24" s="172" t="str">
        <f>IF(' Bearbetning MFV'!I24="ja",IF('Utvärdering MFV'!D24&lt;&gt;"",'Utvärdering MFV'!D24,'Utvärdering MFV'!B24),"")</f>
        <v/>
      </c>
      <c r="J24" s="173" t="str">
        <f>IF(' Bearbetning MFV'!J23="vet ej",IF('Utvärdering MFV'!B24="",'Utvärdering MFV'!D24,'Utvärdering MFV'!B24),"")</f>
        <v/>
      </c>
    </row>
    <row r="25" spans="7:10" x14ac:dyDescent="0.3">
      <c r="G25" s="163"/>
      <c r="H25" s="171" t="str">
        <f>IF('Utvärdering MFV'!H25&lt;&gt;"",'Utvärdering MFV'!H25,"")</f>
        <v/>
      </c>
      <c r="I25" s="172" t="str">
        <f>IF(' Bearbetning MFV'!I25="ja",IF('Utvärdering MFV'!D25&lt;&gt;"",'Utvärdering MFV'!D25,'Utvärdering MFV'!B25),"")</f>
        <v/>
      </c>
      <c r="J25" s="173" t="str">
        <f>IF(' Bearbetning MFV'!J24="vet ej",IF('Utvärdering MFV'!B25="",'Utvärdering MFV'!D25,'Utvärdering MFV'!B25),"")</f>
        <v/>
      </c>
    </row>
    <row r="26" spans="7:10" x14ac:dyDescent="0.3">
      <c r="G26" s="163" t="s">
        <v>249</v>
      </c>
      <c r="H26" s="171" t="str">
        <f>IF('Utvärdering MFV'!H26&lt;&gt;"",'Utvärdering MFV'!H26,"")</f>
        <v/>
      </c>
      <c r="I26" s="172" t="str">
        <f>IF(' Bearbetning MFV'!I26="ja",IF('Utvärdering MFV'!D26&lt;&gt;"",'Utvärdering MFV'!D26,'Utvärdering MFV'!B26),"")</f>
        <v/>
      </c>
      <c r="J26" s="173" t="str">
        <f>IF(' Bearbetning MFV'!J25="vet ej",IF('Utvärdering MFV'!B26="",'Utvärdering MFV'!D26,'Utvärdering MFV'!B26),"")</f>
        <v/>
      </c>
    </row>
    <row r="27" spans="7:10" x14ac:dyDescent="0.3">
      <c r="G27" s="163"/>
      <c r="H27" s="171" t="str">
        <f>IF('Utvärdering MFV'!H27&lt;&gt;"",'Utvärdering MFV'!H27,"")</f>
        <v/>
      </c>
      <c r="I27" s="172" t="str">
        <f>IF(' Bearbetning MFV'!I27="ja",IF('Utvärdering MFV'!D27&lt;&gt;"",'Utvärdering MFV'!D27,'Utvärdering MFV'!B27),"")</f>
        <v/>
      </c>
      <c r="J27" s="173" t="str">
        <f>IF(' Bearbetning MFV'!J26="vet ej",IF('Utvärdering MFV'!B27="",'Utvärdering MFV'!D27,'Utvärdering MFV'!B27),"")</f>
        <v/>
      </c>
    </row>
    <row r="28" spans="7:10" x14ac:dyDescent="0.3">
      <c r="G28" s="163" t="s">
        <v>250</v>
      </c>
      <c r="H28" s="171" t="str">
        <f>IF('Utvärdering MFV'!H28&lt;&gt;"",'Utvärdering MFV'!H28,"")</f>
        <v/>
      </c>
      <c r="I28" s="172" t="str">
        <f>IF(' Bearbetning MFV'!I28="ja",IF('Utvärdering MFV'!D28&lt;&gt;"",'Utvärdering MFV'!D28,'Utvärdering MFV'!B28),"")</f>
        <v/>
      </c>
      <c r="J28" s="173" t="str">
        <f>IF(' Bearbetning MFV'!J27="vet ej",IF('Utvärdering MFV'!B28="",'Utvärdering MFV'!D28,'Utvärdering MFV'!B28),"")</f>
        <v/>
      </c>
    </row>
    <row r="29" spans="7:10" x14ac:dyDescent="0.3">
      <c r="G29" s="163" t="s">
        <v>251</v>
      </c>
      <c r="H29" s="171" t="str">
        <f>IF('Utvärdering MFV'!H29&lt;&gt;"",'Utvärdering MFV'!H29,"")</f>
        <v/>
      </c>
      <c r="I29" s="172" t="str">
        <f>IF(' Bearbetning MFV'!I29="ja",IF('Utvärdering MFV'!D29&lt;&gt;"",'Utvärdering MFV'!D29,'Utvärdering MFV'!B29),"")</f>
        <v/>
      </c>
      <c r="J29" s="173" t="str">
        <f>IF(' Bearbetning MFV'!J28="vet ej",IF('Utvärdering MFV'!B29="",'Utvärdering MFV'!D29,'Utvärdering MFV'!B29),"")</f>
        <v/>
      </c>
    </row>
    <row r="30" spans="7:10" x14ac:dyDescent="0.3">
      <c r="G30" s="163"/>
      <c r="H30" s="171" t="str">
        <f>IF('Utvärdering MFV'!H30&lt;&gt;"",'Utvärdering MFV'!H30,"")</f>
        <v/>
      </c>
      <c r="I30" s="172" t="str">
        <f>IF(' Bearbetning MFV'!I30="ja",IF('Utvärdering MFV'!D30&lt;&gt;"",'Utvärdering MFV'!D30,'Utvärdering MFV'!B30),"")</f>
        <v/>
      </c>
      <c r="J30" s="173" t="str">
        <f>IF(' Bearbetning MFV'!J29="vet ej",IF('Utvärdering MFV'!B30="",'Utvärdering MFV'!D30,'Utvärdering MFV'!B30),"")</f>
        <v/>
      </c>
    </row>
    <row r="31" spans="7:10" x14ac:dyDescent="0.3">
      <c r="G31" s="163" t="s">
        <v>252</v>
      </c>
      <c r="H31" s="171" t="str">
        <f>IF('Utvärdering MFV'!H31&lt;&gt;"",'Utvärdering MFV'!H31,"")</f>
        <v/>
      </c>
      <c r="I31" s="172" t="str">
        <f>IF(' Bearbetning MFV'!I31="ja",IF('Utvärdering MFV'!D31&lt;&gt;"",'Utvärdering MFV'!D31,'Utvärdering MFV'!B31),"")</f>
        <v/>
      </c>
      <c r="J31" s="173" t="str">
        <f>IF(' Bearbetning MFV'!J30="vet ej",IF('Utvärdering MFV'!B31="",'Utvärdering MFV'!D31,'Utvärdering MFV'!B31),"")</f>
        <v/>
      </c>
    </row>
    <row r="32" spans="7:10" x14ac:dyDescent="0.3">
      <c r="G32" s="163" t="s">
        <v>253</v>
      </c>
      <c r="H32" s="171" t="str">
        <f>IF('Utvärdering MFV'!H32&lt;&gt;"",'Utvärdering MFV'!H32,"")</f>
        <v/>
      </c>
      <c r="I32" s="172" t="str">
        <f>IF(' Bearbetning MFV'!I32="ja",IF('Utvärdering MFV'!D32&lt;&gt;"",'Utvärdering MFV'!D32,'Utvärdering MFV'!B32),"")</f>
        <v/>
      </c>
      <c r="J32" s="173" t="str">
        <f>IF(' Bearbetning MFV'!J31="vet ej",IF('Utvärdering MFV'!B32="",'Utvärdering MFV'!D32,'Utvärdering MFV'!B32),"")</f>
        <v/>
      </c>
    </row>
    <row r="33" spans="7:10" x14ac:dyDescent="0.3">
      <c r="G33" s="163" t="s">
        <v>254</v>
      </c>
      <c r="H33" s="171" t="str">
        <f>IF('Utvärdering MFV'!H33&lt;&gt;"",'Utvärdering MFV'!H33,"")</f>
        <v/>
      </c>
      <c r="I33" s="172" t="str">
        <f>IF(' Bearbetning MFV'!I33="ja",IF('Utvärdering MFV'!D33&lt;&gt;"",'Utvärdering MFV'!D33,'Utvärdering MFV'!B33),"")</f>
        <v/>
      </c>
      <c r="J33" s="173" t="str">
        <f>IF(' Bearbetning MFV'!J32="vet ej",IF('Utvärdering MFV'!B33="",'Utvärdering MFV'!D33,'Utvärdering MFV'!B33),"")</f>
        <v/>
      </c>
    </row>
    <row r="34" spans="7:10" x14ac:dyDescent="0.3">
      <c r="G34" s="163" t="s">
        <v>255</v>
      </c>
      <c r="H34" s="171" t="str">
        <f>IF('Utvärdering MFV'!H34&lt;&gt;"",'Utvärdering MFV'!H34,"")</f>
        <v/>
      </c>
      <c r="I34" s="172" t="str">
        <f>IF(' Bearbetning MFV'!I34="ja",IF('Utvärdering MFV'!D34&lt;&gt;"",'Utvärdering MFV'!D34,'Utvärdering MFV'!B34),"")</f>
        <v/>
      </c>
      <c r="J34" s="173" t="str">
        <f>IF(' Bearbetning MFV'!J33="vet ej",IF('Utvärdering MFV'!B34="",'Utvärdering MFV'!D34,'Utvärdering MFV'!B34),"")</f>
        <v/>
      </c>
    </row>
    <row r="35" spans="7:10" x14ac:dyDescent="0.3">
      <c r="G35" s="163" t="s">
        <v>256</v>
      </c>
      <c r="H35" s="171" t="str">
        <f>IF('Utvärdering MFV'!H35&lt;&gt;"",'Utvärdering MFV'!H35,"")</f>
        <v/>
      </c>
      <c r="I35" s="172" t="str">
        <f>IF(' Bearbetning MFV'!I35="ja",IF('Utvärdering MFV'!D35&lt;&gt;"",'Utvärdering MFV'!D35,'Utvärdering MFV'!B35),"")</f>
        <v/>
      </c>
      <c r="J35" s="173" t="str">
        <f>IF(' Bearbetning MFV'!J34="vet ej",IF('Utvärdering MFV'!B35="",'Utvärdering MFV'!D35,'Utvärdering MFV'!B35),"")</f>
        <v/>
      </c>
    </row>
    <row r="36" spans="7:10" x14ac:dyDescent="0.3">
      <c r="G36" s="163" t="s">
        <v>257</v>
      </c>
      <c r="H36" s="171" t="str">
        <f>IF('Utvärdering MFV'!H36&lt;&gt;"",'Utvärdering MFV'!H36,"")</f>
        <v/>
      </c>
      <c r="I36" s="172" t="str">
        <f>IF(' Bearbetning MFV'!I36="ja",IF('Utvärdering MFV'!D36&lt;&gt;"",'Utvärdering MFV'!D36,'Utvärdering MFV'!B36),"")</f>
        <v/>
      </c>
      <c r="J36" s="173" t="str">
        <f>IF(' Bearbetning MFV'!J35="vet ej",IF('Utvärdering MFV'!B36="",'Utvärdering MFV'!D36,'Utvärdering MFV'!B36),"")</f>
        <v/>
      </c>
    </row>
    <row r="37" spans="7:10" x14ac:dyDescent="0.3">
      <c r="G37" s="163" t="s">
        <v>258</v>
      </c>
      <c r="H37" s="171" t="str">
        <f>IF('Utvärdering MFV'!H37&lt;&gt;"",'Utvärdering MFV'!H37,"")</f>
        <v/>
      </c>
      <c r="I37" s="172" t="str">
        <f>IF(' Bearbetning MFV'!I37="ja",IF('Utvärdering MFV'!D37&lt;&gt;"",'Utvärdering MFV'!D37,'Utvärdering MFV'!B37),"")</f>
        <v/>
      </c>
      <c r="J37" s="173" t="str">
        <f>IF(' Bearbetning MFV'!J36="vet ej",IF('Utvärdering MFV'!B37="",'Utvärdering MFV'!D37,'Utvärdering MFV'!B37),"")</f>
        <v/>
      </c>
    </row>
    <row r="38" spans="7:10" x14ac:dyDescent="0.3">
      <c r="G38" s="163" t="s">
        <v>259</v>
      </c>
      <c r="H38" s="171" t="str">
        <f>IF('Utvärdering MFV'!H38&lt;&gt;"",'Utvärdering MFV'!H38,"")</f>
        <v/>
      </c>
      <c r="I38" s="172" t="str">
        <f>IF(' Bearbetning MFV'!I38="ja",IF('Utvärdering MFV'!D38&lt;&gt;"",'Utvärdering MFV'!D38,'Utvärdering MFV'!B38),"")</f>
        <v/>
      </c>
      <c r="J38" s="173" t="str">
        <f>IF(' Bearbetning MFV'!J37="vet ej",IF('Utvärdering MFV'!B38="",'Utvärdering MFV'!D38,'Utvärdering MFV'!B38),"")</f>
        <v/>
      </c>
    </row>
    <row r="39" spans="7:10" x14ac:dyDescent="0.3">
      <c r="G39" s="155" t="s">
        <v>265</v>
      </c>
      <c r="H39" s="154" t="str">
        <f>IF('Utvärdering MFV'!H39&lt;&gt;"",'Utvärdering MFV'!H39,"")</f>
        <v/>
      </c>
      <c r="I39" s="144" t="str">
        <f>IF(' Bearbetning MFV'!I39="ja",IF('Utvärdering MFV'!D39&lt;&gt;"",'Utvärdering MFV'!D39,'Utvärdering MFV'!B39),"")</f>
        <v/>
      </c>
      <c r="J39" s="4" t="str">
        <f>IF(' Bearbetning MFV'!J38="vet ej",IF('Utvärdering MFV'!B39="",'Utvärdering MFV'!D39,'Utvärdering MFV'!B39),"")</f>
        <v/>
      </c>
    </row>
    <row r="40" spans="7:10" x14ac:dyDescent="0.3">
      <c r="G40" s="155" t="s">
        <v>265</v>
      </c>
      <c r="H40" s="154" t="str">
        <f>IF('Utvärdering MFV'!H40&lt;&gt;"",'Utvärdering MFV'!H40,"")</f>
        <v/>
      </c>
      <c r="I40" s="144" t="str">
        <f>IF(' Bearbetning MFV'!I40="ja",IF('Utvärdering MFV'!D40&lt;&gt;"",'Utvärdering MFV'!D40,'Utvärdering MFV'!B40),"")</f>
        <v/>
      </c>
      <c r="J40" s="4" t="str">
        <f>IF(' Bearbetning MFV'!J39="vet ej",IF('Utvärdering MFV'!B40="",'Utvärdering MFV'!D40,'Utvärdering MFV'!B40),"")</f>
        <v/>
      </c>
    </row>
    <row r="41" spans="7:10" x14ac:dyDescent="0.3">
      <c r="G41" s="155" t="s">
        <v>265</v>
      </c>
      <c r="H41" s="154" t="str">
        <f>IF('Utvärdering MFV'!H41&lt;&gt;"",'Utvärdering MFV'!H41,"")</f>
        <v/>
      </c>
      <c r="I41" s="144" t="str">
        <f>IF(' Bearbetning MFV'!I41="ja",IF('Utvärdering MFV'!D41&lt;&gt;"",'Utvärdering MFV'!D41,'Utvärdering MFV'!B41),"")</f>
        <v/>
      </c>
      <c r="J41" s="4" t="str">
        <f>IF(' Bearbetning MFV'!J40="vet ej",IF('Utvärdering MFV'!B41="",'Utvärdering MFV'!D41,'Utvärdering MFV'!B41),"")</f>
        <v/>
      </c>
    </row>
    <row r="42" spans="7:10" x14ac:dyDescent="0.3">
      <c r="G42" s="164" t="s">
        <v>260</v>
      </c>
      <c r="H42" s="165" t="str">
        <f>IF('Utvärdering MFV'!H42&lt;&gt;"",'Utvärdering MFV'!H42,"")</f>
        <v/>
      </c>
      <c r="I42" s="166" t="str">
        <f>IF(' Bearbetning MFV'!I42="ja",IF('Utvärdering MFV'!D42&lt;&gt;"",'Utvärdering MFV'!D42,'Utvärdering MFV'!B42),"")</f>
        <v/>
      </c>
      <c r="J42" s="167" t="str">
        <f>IF(' Bearbetning MFV'!J41="vet ej",IF('Utvärdering MFV'!B42="",'Utvärdering MFV'!D42,'Utvärdering MFV'!B42),"")</f>
        <v/>
      </c>
    </row>
    <row r="43" spans="7:10" x14ac:dyDescent="0.3">
      <c r="G43" s="164"/>
      <c r="H43" s="165" t="str">
        <f>IF('Utvärdering MFV'!H43&lt;&gt;"",'Utvärdering MFV'!H43,"")</f>
        <v/>
      </c>
      <c r="I43" s="166" t="str">
        <f>IF(' Bearbetning MFV'!I43="ja",IF('Utvärdering MFV'!D43&lt;&gt;"",'Utvärdering MFV'!D43,'Utvärdering MFV'!B43),"")</f>
        <v/>
      </c>
      <c r="J43" s="167" t="str">
        <f>IF(' Bearbetning MFV'!J42="vet ej",IF('Utvärdering MFV'!B43="",'Utvärdering MFV'!D43,'Utvärdering MFV'!B43),"")</f>
        <v/>
      </c>
    </row>
    <row r="44" spans="7:10" x14ac:dyDescent="0.3">
      <c r="G44" s="164" t="s">
        <v>261</v>
      </c>
      <c r="H44" s="165" t="str">
        <f>IF('Utvärdering MFV'!H44&lt;&gt;"",'Utvärdering MFV'!H44,"")</f>
        <v/>
      </c>
      <c r="I44" s="166" t="str">
        <f>IF(' Bearbetning MFV'!I44="ja",IF('Utvärdering MFV'!D44&lt;&gt;"",'Utvärdering MFV'!D44,'Utvärdering MFV'!B44),"")</f>
        <v/>
      </c>
      <c r="J44" s="167" t="str">
        <f>IF(' Bearbetning MFV'!J43="vet ej",IF('Utvärdering MFV'!B44="",'Utvärdering MFV'!D44,'Utvärdering MFV'!B44),"")</f>
        <v/>
      </c>
    </row>
    <row r="45" spans="7:10" x14ac:dyDescent="0.3">
      <c r="G45" s="164" t="s">
        <v>262</v>
      </c>
      <c r="H45" s="165" t="str">
        <f>IF('Utvärdering MFV'!H45&lt;&gt;"",'Utvärdering MFV'!H45,"")</f>
        <v/>
      </c>
      <c r="I45" s="166" t="str">
        <f>IF(' Bearbetning MFV'!I45="ja",IF('Utvärdering MFV'!D45&lt;&gt;"",'Utvärdering MFV'!D45,'Utvärdering MFV'!B45),"")</f>
        <v/>
      </c>
      <c r="J45" s="167" t="str">
        <f>IF(' Bearbetning MFV'!J44="vet ej",IF('Utvärdering MFV'!B45="",'Utvärdering MFV'!D45,'Utvärdering MFV'!B45),"")</f>
        <v/>
      </c>
    </row>
    <row r="46" spans="7:10" x14ac:dyDescent="0.3">
      <c r="G46" s="164" t="s">
        <v>263</v>
      </c>
      <c r="H46" s="165" t="str">
        <f>IF('Utvärdering MFV'!H46&lt;&gt;"",'Utvärdering MFV'!H46,"")</f>
        <v/>
      </c>
      <c r="I46" s="166" t="str">
        <f>IF(' Bearbetning MFV'!I46="ja",IF('Utvärdering MFV'!D46&lt;&gt;"",'Utvärdering MFV'!D46,'Utvärdering MFV'!B46),"")</f>
        <v/>
      </c>
      <c r="J46" s="167" t="str">
        <f>IF(' Bearbetning MFV'!J45="vet ej",IF('Utvärdering MFV'!B46="",'Utvärdering MFV'!D46,'Utvärdering MFV'!B46),"")</f>
        <v/>
      </c>
    </row>
    <row r="47" spans="7:10" x14ac:dyDescent="0.3">
      <c r="G47" s="164"/>
      <c r="H47" s="165" t="str">
        <f>IF('Utvärdering MFV'!H47&lt;&gt;"",'Utvärdering MFV'!H47,"")</f>
        <v/>
      </c>
      <c r="I47" s="166" t="str">
        <f>IF(' Bearbetning MFV'!I47="ja",IF('Utvärdering MFV'!D47&lt;&gt;"",'Utvärdering MFV'!D47,'Utvärdering MFV'!B47),"")</f>
        <v/>
      </c>
      <c r="J47" s="167" t="str">
        <f>IF(' Bearbetning MFV'!J46="vet ej",IF('Utvärdering MFV'!B47="",'Utvärdering MFV'!D47,'Utvärdering MFV'!B47),"")</f>
        <v/>
      </c>
    </row>
    <row r="48" spans="7:10" x14ac:dyDescent="0.3">
      <c r="G48" s="164" t="s">
        <v>243</v>
      </c>
      <c r="H48" s="165" t="str">
        <f>IF('Utvärdering MFV'!H48&lt;&gt;"",'Utvärdering MFV'!H48,"")</f>
        <v/>
      </c>
      <c r="I48" s="166" t="str">
        <f>IF(' Bearbetning MFV'!I48="ja",IF('Utvärdering MFV'!D48&lt;&gt;"",'Utvärdering MFV'!D48,'Utvärdering MFV'!B48),"")</f>
        <v/>
      </c>
      <c r="J48" s="167" t="str">
        <f>IF(' Bearbetning MFV'!J47="vet ej",IF('Utvärdering MFV'!B48="",'Utvärdering MFV'!D48,'Utvärdering MFV'!B48),"")</f>
        <v/>
      </c>
    </row>
    <row r="49" spans="7:16" x14ac:dyDescent="0.3">
      <c r="G49" s="164" t="s">
        <v>264</v>
      </c>
      <c r="H49" s="174" t="str">
        <f>IF('Utvärdering MFV'!H49&lt;&gt;"",'Utvärdering MFV'!H49,"")</f>
        <v/>
      </c>
      <c r="I49" s="175" t="str">
        <f>IF(' Bearbetning MFV'!I49="ja",IF('Utvärdering MFV'!D49&lt;&gt;"",'Utvärdering MFV'!D49,'Utvärdering MFV'!B49),"")</f>
        <v/>
      </c>
      <c r="J49" s="176" t="str">
        <f>IF(' Bearbetning MFV'!J48="vet ej",IF('Utvärdering MFV'!B49="",'Utvärdering MFV'!D49,'Utvärdering MFV'!B49),"")</f>
        <v/>
      </c>
      <c r="K49" s="147"/>
      <c r="L49" s="147"/>
      <c r="M49" s="147"/>
      <c r="N49" s="147"/>
      <c r="O49" s="147"/>
      <c r="P49" s="147"/>
    </row>
  </sheetData>
  <conditionalFormatting sqref="B3">
    <cfRule type="expression" dxfId="7" priority="1">
      <formula>$B$3="EVENTUELLT MEDFÖR BMP"</formula>
    </cfRule>
    <cfRule type="expression" dxfId="6" priority="2">
      <formula>$B$3="SANNOLIKT MEDFÖR BMP"</formula>
    </cfRule>
    <cfRule type="expression" dxfId="5" priority="3">
      <formula>$B$3="KOMMER ATT MEDFÖRA BMP"</formula>
    </cfRule>
    <cfRule type="expression" dxfId="4" priority="4">
      <formula>$B$3="INTE MEDFÖR BMP"</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DCF7B-81BA-4283-B919-407F66E62705}">
  <sheetPr>
    <tabColor rgb="FF00B0F0"/>
  </sheetPr>
  <dimension ref="A1:Q52"/>
  <sheetViews>
    <sheetView tabSelected="1" zoomScale="80" zoomScaleNormal="80" workbookViewId="0">
      <pane xSplit="1" ySplit="2" topLeftCell="B3" activePane="bottomRight" state="frozen"/>
      <selection pane="topRight" activeCell="B1" sqref="B1"/>
      <selection pane="bottomLeft" activeCell="A3" sqref="A3"/>
      <selection pane="bottomRight" activeCell="C4" sqref="C4:D4"/>
    </sheetView>
  </sheetViews>
  <sheetFormatPr defaultRowHeight="14.4" x14ac:dyDescent="0.3"/>
  <cols>
    <col min="1" max="1" width="32" customWidth="1"/>
    <col min="2" max="2" width="48.33203125" style="12" customWidth="1"/>
    <col min="3" max="3" width="36.5546875" style="13" customWidth="1"/>
    <col min="4" max="4" width="40.44140625" style="13" customWidth="1"/>
    <col min="5" max="5" width="46.6640625" style="13" customWidth="1"/>
    <col min="6" max="6" width="46.6640625" style="14" customWidth="1"/>
    <col min="7" max="8" width="30.6640625" customWidth="1"/>
    <col min="9" max="9" width="10" customWidth="1"/>
  </cols>
  <sheetData>
    <row r="1" spans="1:17" ht="15.6" x14ac:dyDescent="0.3">
      <c r="A1" s="16" t="s">
        <v>4</v>
      </c>
      <c r="B1" s="7" t="s">
        <v>0</v>
      </c>
      <c r="C1" s="8" t="s">
        <v>1</v>
      </c>
      <c r="D1" s="8" t="s">
        <v>2</v>
      </c>
      <c r="E1" s="8" t="s">
        <v>19</v>
      </c>
      <c r="F1" s="9" t="s">
        <v>3</v>
      </c>
      <c r="G1" s="6" t="s">
        <v>99</v>
      </c>
      <c r="H1" s="6" t="s">
        <v>236</v>
      </c>
      <c r="I1" s="6" t="s">
        <v>235</v>
      </c>
    </row>
    <row r="2" spans="1:17" ht="72.599999999999994" thickBot="1" x14ac:dyDescent="0.35">
      <c r="A2" s="17"/>
      <c r="B2" s="10" t="s">
        <v>6</v>
      </c>
      <c r="C2" s="11" t="s">
        <v>7</v>
      </c>
      <c r="D2" s="11" t="s">
        <v>8</v>
      </c>
      <c r="E2" s="11" t="s">
        <v>136</v>
      </c>
      <c r="F2" s="18"/>
      <c r="G2" s="17"/>
      <c r="H2" s="17"/>
      <c r="I2" s="17"/>
      <c r="J2" t="s">
        <v>155</v>
      </c>
    </row>
    <row r="3" spans="1:17" ht="15" thickTop="1" x14ac:dyDescent="0.3">
      <c r="A3" s="19" t="s">
        <v>5</v>
      </c>
      <c r="B3" s="20"/>
      <c r="C3" s="21"/>
      <c r="D3" s="21"/>
      <c r="E3" s="21"/>
      <c r="F3" s="22"/>
      <c r="G3" s="23"/>
      <c r="H3" s="23"/>
      <c r="I3" s="23"/>
      <c r="J3" t="s">
        <v>150</v>
      </c>
    </row>
    <row r="4" spans="1:17" ht="48" customHeight="1" x14ac:dyDescent="0.3">
      <c r="A4" s="25" t="s">
        <v>13</v>
      </c>
      <c r="B4" s="25" t="s">
        <v>132</v>
      </c>
      <c r="C4" s="129" t="s">
        <v>10</v>
      </c>
      <c r="D4" s="129" t="s">
        <v>9</v>
      </c>
      <c r="E4" s="25"/>
      <c r="F4" s="25"/>
      <c r="G4" s="23"/>
      <c r="H4" s="23"/>
      <c r="I4" s="23" t="s">
        <v>156</v>
      </c>
      <c r="J4" s="132" t="s">
        <v>149</v>
      </c>
    </row>
    <row r="5" spans="1:17" ht="28.8" x14ac:dyDescent="0.3">
      <c r="A5" s="25"/>
      <c r="B5" s="25" t="s">
        <v>133</v>
      </c>
      <c r="C5" s="25" t="s">
        <v>134</v>
      </c>
      <c r="D5" s="25" t="s">
        <v>153</v>
      </c>
      <c r="E5" s="25"/>
      <c r="F5" s="25"/>
      <c r="G5" s="23"/>
      <c r="H5" s="23"/>
      <c r="I5" s="23" t="s">
        <v>157</v>
      </c>
      <c r="J5" s="132" t="s">
        <v>151</v>
      </c>
    </row>
    <row r="6" spans="1:17" x14ac:dyDescent="0.3">
      <c r="A6" s="150"/>
      <c r="B6" s="150"/>
      <c r="C6" s="150"/>
      <c r="D6" s="150" t="s">
        <v>228</v>
      </c>
      <c r="E6" s="150"/>
      <c r="F6" s="150"/>
      <c r="G6" s="23"/>
      <c r="H6" s="23"/>
      <c r="I6" s="23" t="s">
        <v>168</v>
      </c>
      <c r="J6" s="132"/>
    </row>
    <row r="7" spans="1:17" ht="29.4" thickBot="1" x14ac:dyDescent="0.35">
      <c r="A7" s="26"/>
      <c r="B7" s="27" t="s">
        <v>12</v>
      </c>
      <c r="C7" s="28"/>
      <c r="D7" s="28"/>
      <c r="E7" s="28"/>
      <c r="F7" s="29"/>
      <c r="G7" s="23"/>
      <c r="H7" s="23"/>
      <c r="I7" s="23">
        <v>2</v>
      </c>
    </row>
    <row r="8" spans="1:17" ht="250.5" customHeight="1" thickBot="1" x14ac:dyDescent="0.35">
      <c r="A8" s="30" t="s">
        <v>15</v>
      </c>
      <c r="B8" s="31" t="s">
        <v>137</v>
      </c>
      <c r="C8" s="32" t="s">
        <v>17</v>
      </c>
      <c r="D8" s="32" t="s">
        <v>18</v>
      </c>
      <c r="E8" s="32" t="s">
        <v>217</v>
      </c>
      <c r="F8" s="57" t="s">
        <v>138</v>
      </c>
      <c r="G8" s="23"/>
      <c r="H8" s="23"/>
      <c r="I8" s="23" t="s">
        <v>156</v>
      </c>
      <c r="Q8" t="s">
        <v>192</v>
      </c>
    </row>
    <row r="9" spans="1:17" ht="92.25" customHeight="1" thickTop="1" x14ac:dyDescent="0.3">
      <c r="A9" s="72" t="s">
        <v>23</v>
      </c>
      <c r="B9" s="33" t="s">
        <v>24</v>
      </c>
      <c r="C9" s="34"/>
      <c r="D9" s="35" t="s">
        <v>139</v>
      </c>
      <c r="E9" s="34" t="s">
        <v>154</v>
      </c>
      <c r="F9" s="36"/>
      <c r="G9" s="23"/>
      <c r="H9" s="23"/>
      <c r="I9" s="23" t="s">
        <v>156</v>
      </c>
      <c r="Q9" t="s">
        <v>193</v>
      </c>
    </row>
    <row r="10" spans="1:17" ht="43.2" x14ac:dyDescent="0.3">
      <c r="A10" s="37"/>
      <c r="B10" s="38" t="s">
        <v>25</v>
      </c>
      <c r="C10" s="39"/>
      <c r="D10" s="40"/>
      <c r="E10" s="39"/>
      <c r="F10" s="41"/>
      <c r="G10" s="23"/>
      <c r="H10" s="23"/>
      <c r="I10" s="23" t="s">
        <v>156</v>
      </c>
      <c r="Q10" t="s">
        <v>194</v>
      </c>
    </row>
    <row r="11" spans="1:17" ht="50.25" customHeight="1" thickBot="1" x14ac:dyDescent="0.35">
      <c r="A11" s="26"/>
      <c r="B11" s="42" t="s">
        <v>26</v>
      </c>
      <c r="C11" s="43"/>
      <c r="D11" s="44" t="s">
        <v>28</v>
      </c>
      <c r="E11" s="43"/>
      <c r="F11" s="29"/>
      <c r="G11" s="23"/>
      <c r="H11" s="23"/>
      <c r="I11" s="23" t="s">
        <v>156</v>
      </c>
      <c r="Q11" t="s">
        <v>195</v>
      </c>
    </row>
    <row r="12" spans="1:17" s="1" customFormat="1" ht="123.75" customHeight="1" thickTop="1" thickBot="1" x14ac:dyDescent="0.35">
      <c r="A12" s="73" t="s">
        <v>30</v>
      </c>
      <c r="B12" s="45" t="s">
        <v>158</v>
      </c>
      <c r="C12" s="46" t="s">
        <v>140</v>
      </c>
      <c r="D12" s="46"/>
      <c r="E12" s="46"/>
      <c r="F12" s="74" t="s">
        <v>141</v>
      </c>
      <c r="G12" s="2"/>
      <c r="H12" s="2"/>
      <c r="I12" s="2" t="s">
        <v>156</v>
      </c>
    </row>
    <row r="13" spans="1:17" ht="87.6" thickTop="1" thickBot="1" x14ac:dyDescent="0.35">
      <c r="A13" s="73" t="s">
        <v>34</v>
      </c>
      <c r="B13" s="47" t="s">
        <v>161</v>
      </c>
      <c r="C13" s="46"/>
      <c r="D13" s="46" t="s">
        <v>159</v>
      </c>
      <c r="E13" s="75" t="s">
        <v>37</v>
      </c>
      <c r="F13" s="49"/>
      <c r="I13" s="23" t="s">
        <v>156</v>
      </c>
    </row>
    <row r="14" spans="1:17" ht="78" customHeight="1" thickTop="1" x14ac:dyDescent="0.3">
      <c r="A14" s="76" t="s">
        <v>38</v>
      </c>
      <c r="B14" s="50" t="s">
        <v>162</v>
      </c>
      <c r="C14" s="51" t="s">
        <v>41</v>
      </c>
      <c r="D14" s="51" t="s">
        <v>42</v>
      </c>
      <c r="E14" s="52"/>
      <c r="F14" s="53"/>
      <c r="G14" s="23"/>
      <c r="H14" s="23"/>
      <c r="I14" s="23">
        <v>2</v>
      </c>
    </row>
    <row r="15" spans="1:17" s="1" customFormat="1" ht="138.75" customHeight="1" thickBot="1" x14ac:dyDescent="0.35">
      <c r="A15" s="77" t="s">
        <v>43</v>
      </c>
      <c r="B15" s="55" t="s">
        <v>163</v>
      </c>
      <c r="C15" s="56" t="s">
        <v>218</v>
      </c>
      <c r="D15" s="56" t="s">
        <v>143</v>
      </c>
      <c r="E15" s="32" t="s">
        <v>219</v>
      </c>
      <c r="F15" s="57"/>
      <c r="G15" s="2"/>
      <c r="H15" s="2"/>
      <c r="I15" s="2" t="s">
        <v>156</v>
      </c>
    </row>
    <row r="16" spans="1:17" ht="15" thickTop="1" x14ac:dyDescent="0.3">
      <c r="A16" s="24"/>
      <c r="B16" s="83"/>
      <c r="C16" s="84"/>
      <c r="D16" s="84"/>
      <c r="E16" s="84"/>
      <c r="F16" s="85"/>
    </row>
    <row r="17" spans="1:9" ht="43.8" thickBot="1" x14ac:dyDescent="0.35">
      <c r="A17" s="86" t="s">
        <v>48</v>
      </c>
      <c r="B17" s="87"/>
      <c r="C17" s="88"/>
      <c r="D17" s="88"/>
      <c r="E17" s="88"/>
      <c r="F17" s="89"/>
    </row>
    <row r="18" spans="1:9" s="1" customFormat="1" ht="43.8" thickTop="1" x14ac:dyDescent="0.3">
      <c r="A18" s="90" t="s">
        <v>49</v>
      </c>
      <c r="B18" s="58" t="s">
        <v>221</v>
      </c>
      <c r="C18" s="91"/>
      <c r="D18" s="91" t="s">
        <v>52</v>
      </c>
      <c r="E18" s="91"/>
      <c r="F18" s="91"/>
      <c r="I18" s="1" t="s">
        <v>156</v>
      </c>
    </row>
    <row r="19" spans="1:9" s="1" customFormat="1" ht="123" customHeight="1" thickBot="1" x14ac:dyDescent="0.35">
      <c r="A19" s="93"/>
      <c r="B19" s="94" t="s">
        <v>220</v>
      </c>
      <c r="C19" s="95"/>
      <c r="D19" s="95" t="s">
        <v>164</v>
      </c>
      <c r="E19" s="95"/>
      <c r="F19" s="95" t="s">
        <v>165</v>
      </c>
      <c r="I19" s="1" t="s">
        <v>166</v>
      </c>
    </row>
    <row r="20" spans="1:9" ht="101.4" thickTop="1" x14ac:dyDescent="0.3">
      <c r="A20" s="97" t="s">
        <v>55</v>
      </c>
      <c r="B20" s="59" t="s">
        <v>144</v>
      </c>
      <c r="C20" s="98"/>
      <c r="D20" s="99" t="s">
        <v>145</v>
      </c>
      <c r="E20" s="98"/>
      <c r="F20" s="100" t="s">
        <v>222</v>
      </c>
    </row>
    <row r="21" spans="1:9" ht="75.75" customHeight="1" x14ac:dyDescent="0.3">
      <c r="A21" s="78"/>
      <c r="B21" s="63" t="s">
        <v>58</v>
      </c>
      <c r="C21" s="60" t="s">
        <v>59</v>
      </c>
      <c r="D21" s="137" t="s">
        <v>167</v>
      </c>
      <c r="E21" s="101"/>
      <c r="F21" s="102"/>
      <c r="I21" t="s">
        <v>168</v>
      </c>
    </row>
    <row r="22" spans="1:9" ht="98.25" customHeight="1" x14ac:dyDescent="0.3">
      <c r="A22" s="78"/>
      <c r="B22" s="63" t="s">
        <v>61</v>
      </c>
      <c r="C22" s="101" t="s">
        <v>62</v>
      </c>
      <c r="D22" s="103" t="s">
        <v>63</v>
      </c>
      <c r="E22" s="101"/>
      <c r="F22" s="102"/>
      <c r="I22" t="s">
        <v>168</v>
      </c>
    </row>
    <row r="23" spans="1:9" ht="95.25" customHeight="1" x14ac:dyDescent="0.3">
      <c r="A23" s="78"/>
      <c r="B23" s="63" t="s">
        <v>64</v>
      </c>
      <c r="C23" s="101"/>
      <c r="D23" s="101"/>
      <c r="E23" s="101"/>
      <c r="F23" s="102"/>
      <c r="I23" t="s">
        <v>166</v>
      </c>
    </row>
    <row r="24" spans="1:9" ht="106.5" customHeight="1" x14ac:dyDescent="0.3">
      <c r="A24" s="78"/>
      <c r="B24" s="63" t="s">
        <v>179</v>
      </c>
      <c r="C24" s="101" t="s">
        <v>169</v>
      </c>
      <c r="D24" s="101" t="s">
        <v>170</v>
      </c>
      <c r="E24" s="101"/>
      <c r="F24" s="102" t="s">
        <v>223</v>
      </c>
      <c r="I24" s="161" t="s">
        <v>168</v>
      </c>
    </row>
    <row r="25" spans="1:9" ht="79.5" customHeight="1" x14ac:dyDescent="0.3">
      <c r="A25" s="78"/>
      <c r="B25" s="63" t="s">
        <v>65</v>
      </c>
      <c r="C25" s="101"/>
      <c r="D25" s="101"/>
      <c r="E25" s="101"/>
      <c r="F25" s="102"/>
      <c r="I25" t="s">
        <v>166</v>
      </c>
    </row>
    <row r="26" spans="1:9" ht="80.25" customHeight="1" thickBot="1" x14ac:dyDescent="0.35">
      <c r="A26" s="93"/>
      <c r="B26" s="130" t="s">
        <v>66</v>
      </c>
      <c r="C26" s="95"/>
      <c r="D26" s="95" t="s">
        <v>224</v>
      </c>
      <c r="E26" s="95"/>
      <c r="F26" s="96"/>
      <c r="I26" t="s">
        <v>168</v>
      </c>
    </row>
    <row r="27" spans="1:9" ht="72.599999999999994" thickTop="1" x14ac:dyDescent="0.3">
      <c r="A27" s="97" t="s">
        <v>67</v>
      </c>
      <c r="B27" s="104" t="s">
        <v>68</v>
      </c>
      <c r="C27" s="98"/>
      <c r="D27" s="98" t="s">
        <v>69</v>
      </c>
      <c r="E27" s="98"/>
      <c r="F27" s="100"/>
      <c r="I27" t="s">
        <v>168</v>
      </c>
    </row>
    <row r="28" spans="1:9" ht="86.4" x14ac:dyDescent="0.3">
      <c r="A28" s="78"/>
      <c r="B28" s="64" t="s">
        <v>70</v>
      </c>
      <c r="C28" s="103" t="s">
        <v>71</v>
      </c>
      <c r="D28" s="62" t="s">
        <v>171</v>
      </c>
      <c r="E28" s="101"/>
      <c r="F28" s="102" t="s">
        <v>225</v>
      </c>
      <c r="I28" t="s">
        <v>166</v>
      </c>
    </row>
    <row r="29" spans="1:9" ht="48" customHeight="1" x14ac:dyDescent="0.3">
      <c r="A29" s="127" t="s">
        <v>73</v>
      </c>
      <c r="B29" s="128" t="s">
        <v>124</v>
      </c>
      <c r="C29" s="101"/>
      <c r="D29" s="101" t="s">
        <v>135</v>
      </c>
      <c r="E29" s="101"/>
      <c r="F29" s="102"/>
      <c r="I29" t="s">
        <v>168</v>
      </c>
    </row>
    <row r="30" spans="1:9" ht="108" customHeight="1" x14ac:dyDescent="0.3">
      <c r="A30" s="78" t="s">
        <v>74</v>
      </c>
      <c r="B30" s="64" t="s">
        <v>75</v>
      </c>
      <c r="C30" s="101"/>
      <c r="D30" s="103" t="s">
        <v>173</v>
      </c>
      <c r="E30" s="101"/>
      <c r="F30" s="102" t="s">
        <v>226</v>
      </c>
      <c r="I30" t="s">
        <v>168</v>
      </c>
    </row>
    <row r="31" spans="1:9" ht="66.75" customHeight="1" x14ac:dyDescent="0.3">
      <c r="A31" s="78"/>
      <c r="B31" s="131" t="s">
        <v>146</v>
      </c>
      <c r="C31" s="101"/>
      <c r="D31" s="103" t="s">
        <v>172</v>
      </c>
      <c r="E31" s="101" t="s">
        <v>174</v>
      </c>
      <c r="F31" s="102"/>
      <c r="I31" t="s">
        <v>168</v>
      </c>
    </row>
    <row r="32" spans="1:9" ht="75.75" customHeight="1" x14ac:dyDescent="0.3">
      <c r="A32" s="105" t="s">
        <v>77</v>
      </c>
      <c r="B32" s="64" t="s">
        <v>152</v>
      </c>
      <c r="C32" s="107"/>
      <c r="D32" s="102" t="s">
        <v>175</v>
      </c>
      <c r="E32" s="107"/>
      <c r="F32" s="102"/>
      <c r="I32" t="s">
        <v>166</v>
      </c>
    </row>
    <row r="33" spans="1:10" ht="66" customHeight="1" x14ac:dyDescent="0.3">
      <c r="A33" s="78" t="s">
        <v>79</v>
      </c>
      <c r="B33" s="64" t="s">
        <v>227</v>
      </c>
      <c r="C33" s="107"/>
      <c r="D33" s="107"/>
      <c r="E33" s="107"/>
      <c r="F33" s="108"/>
      <c r="I33">
        <v>2</v>
      </c>
    </row>
    <row r="34" spans="1:10" ht="64.5" customHeight="1" x14ac:dyDescent="0.3">
      <c r="A34" s="78" t="s">
        <v>81</v>
      </c>
      <c r="B34" s="63" t="s">
        <v>82</v>
      </c>
      <c r="C34" s="107"/>
      <c r="D34" s="107"/>
      <c r="E34" s="107"/>
      <c r="F34" s="108"/>
      <c r="G34" s="159"/>
      <c r="H34" s="159"/>
      <c r="I34">
        <v>2</v>
      </c>
    </row>
    <row r="35" spans="1:10" ht="79.5" customHeight="1" x14ac:dyDescent="0.3">
      <c r="A35" s="78" t="s">
        <v>83</v>
      </c>
      <c r="B35" s="64" t="s">
        <v>176</v>
      </c>
      <c r="C35" s="101" t="s">
        <v>178</v>
      </c>
      <c r="D35" s="101" t="s">
        <v>177</v>
      </c>
      <c r="E35" s="107"/>
      <c r="F35" s="108"/>
      <c r="G35" s="161"/>
      <c r="H35" s="161"/>
      <c r="I35" t="s">
        <v>166</v>
      </c>
    </row>
    <row r="36" spans="1:10" ht="96" customHeight="1" x14ac:dyDescent="0.3">
      <c r="A36" s="78" t="s">
        <v>147</v>
      </c>
      <c r="B36" s="64" t="s">
        <v>233</v>
      </c>
      <c r="C36" s="107"/>
      <c r="D36" s="107"/>
      <c r="E36" s="107"/>
      <c r="F36" s="108"/>
      <c r="I36" t="s">
        <v>168</v>
      </c>
    </row>
    <row r="37" spans="1:10" ht="86.4" x14ac:dyDescent="0.3">
      <c r="A37" s="78" t="s">
        <v>86</v>
      </c>
      <c r="B37" s="64" t="s">
        <v>232</v>
      </c>
      <c r="C37" s="107"/>
      <c r="D37" s="107"/>
      <c r="E37" s="101" t="s">
        <v>91</v>
      </c>
      <c r="F37" s="108"/>
      <c r="I37">
        <v>2</v>
      </c>
    </row>
    <row r="38" spans="1:10" ht="111" customHeight="1" x14ac:dyDescent="0.3">
      <c r="A38" s="78" t="s">
        <v>180</v>
      </c>
      <c r="B38" s="106"/>
      <c r="C38" s="107"/>
      <c r="D38" s="103" t="s">
        <v>92</v>
      </c>
      <c r="E38" s="107"/>
      <c r="F38" s="108"/>
      <c r="I38" t="s">
        <v>168</v>
      </c>
    </row>
    <row r="39" spans="1:10" ht="79.5" customHeight="1" thickBot="1" x14ac:dyDescent="0.35">
      <c r="A39" s="93" t="s">
        <v>88</v>
      </c>
      <c r="B39" s="65" t="s">
        <v>181</v>
      </c>
      <c r="C39" s="138" t="s">
        <v>182</v>
      </c>
      <c r="D39" s="67" t="s">
        <v>90</v>
      </c>
      <c r="E39" s="95" t="s">
        <v>148</v>
      </c>
      <c r="F39" s="112"/>
      <c r="I39" t="s">
        <v>168</v>
      </c>
    </row>
    <row r="40" spans="1:10" ht="15" thickTop="1" x14ac:dyDescent="0.3">
      <c r="A40" s="24"/>
      <c r="B40" s="83"/>
      <c r="C40" s="84"/>
      <c r="D40" s="84"/>
      <c r="E40" s="84"/>
      <c r="F40" s="85"/>
    </row>
    <row r="41" spans="1:10" x14ac:dyDescent="0.3">
      <c r="A41" s="24"/>
      <c r="B41" s="83"/>
      <c r="C41" s="84"/>
      <c r="D41" s="84"/>
      <c r="E41" s="84"/>
      <c r="F41" s="85"/>
    </row>
    <row r="42" spans="1:10" ht="29.4" thickBot="1" x14ac:dyDescent="0.35">
      <c r="A42" s="113" t="s">
        <v>93</v>
      </c>
      <c r="B42" s="133"/>
      <c r="C42" s="115"/>
      <c r="D42" s="115"/>
      <c r="E42" s="115"/>
      <c r="F42" s="116"/>
      <c r="G42" s="159"/>
      <c r="H42" s="159"/>
      <c r="I42" s="159"/>
      <c r="J42" s="159"/>
    </row>
    <row r="43" spans="1:10" ht="72.75" customHeight="1" thickTop="1" x14ac:dyDescent="0.3">
      <c r="A43" s="79" t="s">
        <v>94</v>
      </c>
      <c r="B43" s="139" t="s">
        <v>97</v>
      </c>
      <c r="C43" s="70"/>
      <c r="D43" s="70" t="s">
        <v>98</v>
      </c>
      <c r="E43" s="70"/>
      <c r="F43" s="118"/>
      <c r="G43" s="159"/>
      <c r="H43" s="159"/>
      <c r="I43" s="159" t="s">
        <v>166</v>
      </c>
      <c r="J43" s="159"/>
    </row>
    <row r="44" spans="1:10" ht="72.75" customHeight="1" thickBot="1" x14ac:dyDescent="0.35">
      <c r="A44" s="134"/>
      <c r="B44" s="140" t="s">
        <v>229</v>
      </c>
      <c r="C44" s="135" t="s">
        <v>142</v>
      </c>
      <c r="D44" s="71" t="s">
        <v>160</v>
      </c>
      <c r="E44" s="135"/>
      <c r="F44" s="136"/>
      <c r="G44" s="160"/>
      <c r="H44" s="161"/>
      <c r="I44" s="159" t="s">
        <v>166</v>
      </c>
      <c r="J44" s="159"/>
    </row>
    <row r="45" spans="1:10" ht="58.8" thickTop="1" thickBot="1" x14ac:dyDescent="0.35">
      <c r="A45" s="80" t="s">
        <v>101</v>
      </c>
      <c r="B45" s="68" t="s">
        <v>102</v>
      </c>
      <c r="C45" s="68" t="s">
        <v>103</v>
      </c>
      <c r="D45" s="68" t="s">
        <v>183</v>
      </c>
      <c r="E45" s="68"/>
      <c r="F45" s="122"/>
      <c r="G45" s="160"/>
      <c r="H45" s="161"/>
      <c r="I45" s="159" t="s">
        <v>168</v>
      </c>
      <c r="J45" s="159"/>
    </row>
    <row r="46" spans="1:10" ht="30" thickTop="1" thickBot="1" x14ac:dyDescent="0.35">
      <c r="A46" s="80" t="s">
        <v>105</v>
      </c>
      <c r="B46" s="68" t="s">
        <v>106</v>
      </c>
      <c r="C46" s="69"/>
      <c r="D46" s="68" t="s">
        <v>107</v>
      </c>
      <c r="E46" s="123"/>
      <c r="F46" s="124"/>
      <c r="G46" s="159"/>
      <c r="H46" s="159"/>
      <c r="I46" s="159" t="s">
        <v>168</v>
      </c>
      <c r="J46" s="159"/>
    </row>
    <row r="47" spans="1:10" ht="202.5" customHeight="1" thickTop="1" x14ac:dyDescent="0.3">
      <c r="A47" s="81" t="s">
        <v>108</v>
      </c>
      <c r="B47" s="70" t="s">
        <v>184</v>
      </c>
      <c r="C47" s="70" t="s">
        <v>110</v>
      </c>
      <c r="D47" s="70" t="s">
        <v>111</v>
      </c>
      <c r="E47" s="70" t="s">
        <v>186</v>
      </c>
      <c r="F47" s="118" t="s">
        <v>185</v>
      </c>
      <c r="G47" s="160"/>
      <c r="H47" s="161"/>
      <c r="I47" s="161" t="s">
        <v>168</v>
      </c>
      <c r="J47" s="159"/>
    </row>
    <row r="48" spans="1:10" ht="58.2" thickBot="1" x14ac:dyDescent="0.35">
      <c r="A48" s="82"/>
      <c r="B48" s="71" t="s">
        <v>109</v>
      </c>
      <c r="C48" s="71" t="s">
        <v>230</v>
      </c>
      <c r="D48" s="71" t="s">
        <v>127</v>
      </c>
      <c r="E48" s="71"/>
      <c r="F48" s="126"/>
      <c r="G48" s="159"/>
      <c r="H48" s="159"/>
      <c r="I48" s="159" t="s">
        <v>166</v>
      </c>
      <c r="J48" s="159"/>
    </row>
    <row r="49" spans="1:10" ht="99.75" customHeight="1" thickTop="1" thickBot="1" x14ac:dyDescent="0.35">
      <c r="A49" s="80" t="s">
        <v>113</v>
      </c>
      <c r="B49" s="68" t="s">
        <v>114</v>
      </c>
      <c r="C49" s="69"/>
      <c r="D49" s="68" t="s">
        <v>187</v>
      </c>
      <c r="E49" s="68"/>
      <c r="F49" s="122" t="s">
        <v>188</v>
      </c>
      <c r="G49" s="161"/>
      <c r="H49" s="161"/>
      <c r="I49" s="159" t="s">
        <v>166</v>
      </c>
      <c r="J49" s="159"/>
    </row>
    <row r="50" spans="1:10" ht="132" customHeight="1" thickTop="1" thickBot="1" x14ac:dyDescent="0.35">
      <c r="A50" s="80" t="s">
        <v>117</v>
      </c>
      <c r="B50" s="68" t="s">
        <v>189</v>
      </c>
      <c r="C50" s="68" t="s">
        <v>190</v>
      </c>
      <c r="D50" s="68" t="s">
        <v>120</v>
      </c>
      <c r="E50" s="68" t="s">
        <v>121</v>
      </c>
      <c r="F50" s="122" t="s">
        <v>191</v>
      </c>
      <c r="G50" s="160"/>
      <c r="H50" s="161"/>
      <c r="I50" s="161" t="s">
        <v>168</v>
      </c>
      <c r="J50" s="159"/>
    </row>
    <row r="51" spans="1:10" ht="15" thickTop="1" x14ac:dyDescent="0.3">
      <c r="A51" s="5"/>
      <c r="B51" s="3"/>
      <c r="C51" s="3"/>
      <c r="D51" s="3"/>
      <c r="E51" s="5"/>
      <c r="F51" s="4"/>
    </row>
    <row r="52" spans="1:10" x14ac:dyDescent="0.3">
      <c r="A52" s="5"/>
      <c r="B52" s="3"/>
      <c r="C52" s="3"/>
      <c r="D52" s="3"/>
      <c r="E52" s="5"/>
      <c r="F52" s="4"/>
    </row>
  </sheetData>
  <autoFilter ref="A1:I50" xr:uid="{133FCC52-B976-4398-9777-9498906B5B16}"/>
  <dataValidations count="1">
    <dataValidation type="list" allowBlank="1" showInputMessage="1" showErrorMessage="1" sqref="G4:G50" xr:uid="{7A598250-331C-4CCA-8B6D-561D6EED06D7}">
      <formula1>$Q$8:$Q$11</formula1>
    </dataValidation>
  </dataValidations>
  <hyperlinks>
    <hyperlink ref="J4" r:id="rId1" xr:uid="{84E1AF0B-802C-41B9-A17C-DF6E52754DC5}"/>
    <hyperlink ref="J5" r:id="rId2" xr:uid="{16031DAA-B965-4E48-8D29-A8D8D1DFD462}"/>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35217-DDCD-4A7A-A5DB-02536E406BEB}">
  <sheetPr>
    <tabColor rgb="FF00B0F0"/>
  </sheetPr>
  <dimension ref="B2:P50"/>
  <sheetViews>
    <sheetView workbookViewId="0"/>
  </sheetViews>
  <sheetFormatPr defaultRowHeight="14.4" x14ac:dyDescent="0.3"/>
  <cols>
    <col min="2" max="2" width="76.5546875" bestFit="1" customWidth="1"/>
    <col min="8" max="8" width="20.6640625" customWidth="1"/>
    <col min="9" max="9" width="68.5546875" customWidth="1"/>
    <col min="10" max="10" width="44.109375" customWidth="1"/>
  </cols>
  <sheetData>
    <row r="2" spans="2:10" ht="25.8" x14ac:dyDescent="0.5">
      <c r="B2" s="149" t="s">
        <v>205</v>
      </c>
    </row>
    <row r="3" spans="2:10" ht="25.8" x14ac:dyDescent="0.5">
      <c r="B3" s="149" t="str">
        <f>IF(' Bearbetning VV'!B3&gt;0,"KOMMER ATT MEDFÖRA BMP",IF(' Bearbetning VV'!B5&gt;0,"SANNOLIKT MEDFÖR BMP",IF(' Bearbetning VV'!B7&gt;0,"EVENTUELLT MEDFÖR BMP","INTE MEDFÖR BMP")))</f>
        <v>INTE MEDFÖR BMP</v>
      </c>
      <c r="H3" s="153" t="s">
        <v>237</v>
      </c>
      <c r="I3" s="151" t="s">
        <v>238</v>
      </c>
      <c r="J3" s="152" t="s">
        <v>234</v>
      </c>
    </row>
    <row r="4" spans="2:10" x14ac:dyDescent="0.3">
      <c r="G4" s="162" t="s">
        <v>239</v>
      </c>
      <c r="H4" s="168" t="str">
        <f>IF('Utvärdering VV'!H4&lt;&gt;"",'Utvärdering VV'!H4,"")</f>
        <v/>
      </c>
      <c r="I4" s="169" t="str">
        <f>IF(' Bearbetning VV'!I3="ja",IF('Utvärdering VV'!D4&lt;&gt;"",'Utvärdering VV'!D4,'Utvärdering VV'!B4),"")</f>
        <v/>
      </c>
      <c r="J4" s="170" t="str">
        <f>IF(' Bearbetning VV'!J3="vet ej",IF('Utvärdering VV'!B4="",'Utvärdering VV'!D4,'Utvärdering VV'!B4),"")</f>
        <v/>
      </c>
    </row>
    <row r="5" spans="2:10" x14ac:dyDescent="0.3">
      <c r="G5" s="162"/>
      <c r="H5" s="168" t="str">
        <f>IF('Utvärdering VV'!H5&lt;&gt;"",'Utvärdering VV'!H5,"")</f>
        <v/>
      </c>
      <c r="I5" s="169" t="str">
        <f>IF(' Bearbetning VV'!I4="ja",IF('Utvärdering VV'!D5&lt;&gt;"",'Utvärdering VV'!D5,'Utvärdering VV'!B5),"")</f>
        <v/>
      </c>
      <c r="J5" s="170" t="str">
        <f>IF(' Bearbetning VV'!J4="vet ej",IF('Utvärdering VV'!B5="",'Utvärdering VV'!D5,'Utvärdering VV'!B5),"")</f>
        <v/>
      </c>
    </row>
    <row r="6" spans="2:10" x14ac:dyDescent="0.3">
      <c r="G6" s="162"/>
      <c r="H6" s="168" t="str">
        <f>IF('Utvärdering VV'!H6&lt;&gt;"",'Utvärdering VV'!H6,"")</f>
        <v/>
      </c>
      <c r="I6" s="169" t="str">
        <f>IF(' Bearbetning VV'!I5="ja",IF('Utvärdering VV'!D6&lt;&gt;"",'Utvärdering VV'!D6,'Utvärdering VV'!B6),"")</f>
        <v/>
      </c>
      <c r="J6" s="170" t="str">
        <f>IF(' Bearbetning VV'!J5="vet ej",IF('Utvärdering VV'!B6="",'Utvärdering VV'!D6,'Utvärdering VV'!B6),"")</f>
        <v/>
      </c>
    </row>
    <row r="7" spans="2:10" x14ac:dyDescent="0.3">
      <c r="G7" s="162"/>
      <c r="H7" s="168" t="str">
        <f>IF('Utvärdering VV'!H7&lt;&gt;"",'Utvärdering VV'!H7,"")</f>
        <v/>
      </c>
      <c r="I7" s="169" t="str">
        <f>IF(' Bearbetning VV'!I6="ja",IF('Utvärdering VV'!D7&lt;&gt;"",'Utvärdering VV'!D7,'Utvärdering VV'!B7),"")</f>
        <v/>
      </c>
      <c r="J7" s="170" t="str">
        <f>IF(' Bearbetning VV'!J6="vet ej",IF('Utvärdering VV'!B7="",'Utvärdering VV'!D7,'Utvärdering VV'!B7),"")</f>
        <v/>
      </c>
    </row>
    <row r="8" spans="2:10" x14ac:dyDescent="0.3">
      <c r="G8" s="162" t="s">
        <v>240</v>
      </c>
      <c r="H8" s="168" t="str">
        <f>IF('Utvärdering VV'!H8&lt;&gt;"",'Utvärdering VV'!H8,"")</f>
        <v/>
      </c>
      <c r="I8" s="169" t="str">
        <f>IF(' Bearbetning VV'!I7="ja",IF('Utvärdering VV'!D8&lt;&gt;"",'Utvärdering VV'!D8,'Utvärdering VV'!B8),"")</f>
        <v/>
      </c>
      <c r="J8" s="170" t="str">
        <f>IF(' Bearbetning VV'!J7="vet ej",IF('Utvärdering VV'!B8="",'Utvärdering VV'!D8,'Utvärdering VV'!B8),"")</f>
        <v/>
      </c>
    </row>
    <row r="9" spans="2:10" x14ac:dyDescent="0.3">
      <c r="G9" s="162" t="s">
        <v>241</v>
      </c>
      <c r="H9" s="168" t="str">
        <f>IF('Utvärdering VV'!H9&lt;&gt;"",'Utvärdering VV'!H9,"")</f>
        <v/>
      </c>
      <c r="I9" s="169" t="str">
        <f>IF(' Bearbetning VV'!I8="ja",IF('Utvärdering VV'!D9&lt;&gt;"",'Utvärdering VV'!D9,'Utvärdering VV'!B9),"")</f>
        <v/>
      </c>
      <c r="J9" s="170" t="str">
        <f>IF(' Bearbetning VV'!J8="vet ej",IF('Utvärdering VV'!B9="",'Utvärdering VV'!D9,'Utvärdering VV'!B9),"")</f>
        <v/>
      </c>
    </row>
    <row r="10" spans="2:10" x14ac:dyDescent="0.3">
      <c r="G10" s="162"/>
      <c r="H10" s="168" t="str">
        <f>IF('Utvärdering VV'!H10&lt;&gt;"",'Utvärdering VV'!H10,"")</f>
        <v/>
      </c>
      <c r="I10" s="169" t="str">
        <f>IF(' Bearbetning VV'!I9="ja",IF('Utvärdering VV'!D10&lt;&gt;"",'Utvärdering VV'!D10,'Utvärdering VV'!B10),"")</f>
        <v/>
      </c>
      <c r="J10" s="170" t="str">
        <f>IF(' Bearbetning VV'!J9="vet ej",IF('Utvärdering VV'!B10="",'Utvärdering VV'!D10,'Utvärdering VV'!B10),"")</f>
        <v/>
      </c>
    </row>
    <row r="11" spans="2:10" x14ac:dyDescent="0.3">
      <c r="G11" s="162"/>
      <c r="H11" s="168" t="str">
        <f>IF('Utvärdering VV'!H11&lt;&gt;"",'Utvärdering VV'!H11,"")</f>
        <v/>
      </c>
      <c r="I11" s="169" t="str">
        <f>IF(' Bearbetning VV'!I10="ja",IF('Utvärdering VV'!D11&lt;&gt;"",'Utvärdering VV'!D11,'Utvärdering VV'!B11),"")</f>
        <v/>
      </c>
      <c r="J11" s="170" t="str">
        <f>IF(' Bearbetning VV'!J10="vet ej",IF('Utvärdering VV'!B11="",'Utvärdering VV'!D11,'Utvärdering VV'!B11),"")</f>
        <v/>
      </c>
    </row>
    <row r="12" spans="2:10" x14ac:dyDescent="0.3">
      <c r="G12" s="162" t="s">
        <v>242</v>
      </c>
      <c r="H12" s="168" t="str">
        <f>IF('Utvärdering VV'!H12&lt;&gt;"",'Utvärdering VV'!H12,"")</f>
        <v/>
      </c>
      <c r="I12" s="169" t="str">
        <f>IF(' Bearbetning VV'!I11="ja",IF('Utvärdering VV'!D12&lt;&gt;"",'Utvärdering VV'!D12,'Utvärdering VV'!B12),"")</f>
        <v/>
      </c>
      <c r="J12" s="170" t="str">
        <f>IF(' Bearbetning VV'!J11="vet ej",IF('Utvärdering VV'!B12="",'Utvärdering VV'!D12,'Utvärdering VV'!B12),"")</f>
        <v/>
      </c>
    </row>
    <row r="13" spans="2:10" x14ac:dyDescent="0.3">
      <c r="G13" s="162" t="s">
        <v>244</v>
      </c>
      <c r="H13" s="168" t="str">
        <f>IF('Utvärdering VV'!H13&lt;&gt;"",'Utvärdering VV'!H13,"")</f>
        <v/>
      </c>
      <c r="I13" s="169" t="str">
        <f>IF(' Bearbetning VV'!I12="ja",IF('Utvärdering VV'!D13&lt;&gt;"",'Utvärdering VV'!D13,'Utvärdering VV'!B13),"")</f>
        <v/>
      </c>
      <c r="J13" s="170" t="str">
        <f>IF(' Bearbetning VV'!J12="vet ej",IF('Utvärdering VV'!B13="",'Utvärdering VV'!D13,'Utvärdering VV'!B13),"")</f>
        <v/>
      </c>
    </row>
    <row r="14" spans="2:10" x14ac:dyDescent="0.3">
      <c r="G14" s="162" t="s">
        <v>245</v>
      </c>
      <c r="H14" s="168" t="str">
        <f>IF('Utvärdering VV'!H14&lt;&gt;"",'Utvärdering VV'!H14,"")</f>
        <v/>
      </c>
      <c r="I14" s="169" t="str">
        <f>IF(' Bearbetning VV'!I13="ja",IF('Utvärdering VV'!D14&lt;&gt;"",'Utvärdering VV'!D14,'Utvärdering VV'!B14),"")</f>
        <v/>
      </c>
      <c r="J14" s="170" t="str">
        <f>IF(' Bearbetning VV'!J13="vet ej",IF('Utvärdering VV'!B14="",'Utvärdering VV'!D14,'Utvärdering VV'!B14),"")</f>
        <v/>
      </c>
    </row>
    <row r="15" spans="2:10" x14ac:dyDescent="0.3">
      <c r="G15" s="162" t="s">
        <v>246</v>
      </c>
      <c r="H15" s="168" t="str">
        <f>IF('Utvärdering VV'!H15&lt;&gt;"",'Utvärdering VV'!H15,"")</f>
        <v/>
      </c>
      <c r="I15" s="169" t="str">
        <f>IF(' Bearbetning VV'!I14="ja",IF('Utvärdering VV'!D15&lt;&gt;"",'Utvärdering VV'!D15,'Utvärdering VV'!B15),"")</f>
        <v/>
      </c>
      <c r="J15" s="170" t="str">
        <f>IF(' Bearbetning VV'!J14="vet ej",IF('Utvärdering VV'!B15="",'Utvärdering VV'!D15,'Utvärdering VV'!B15),"")</f>
        <v/>
      </c>
    </row>
    <row r="16" spans="2:10" x14ac:dyDescent="0.3">
      <c r="G16" s="155" t="s">
        <v>265</v>
      </c>
      <c r="H16" s="154" t="str">
        <f>IF('Utvärdering VV'!H16&lt;&gt;"",'Utvärdering VV'!H16,"")</f>
        <v/>
      </c>
      <c r="I16" s="144" t="str">
        <f>IF(' Bearbetning VV'!I15="ja",IF('Utvärdering VV'!D16&lt;&gt;"",'Utvärdering VV'!D16,'Utvärdering VV'!B16),"")</f>
        <v/>
      </c>
      <c r="J16" s="4" t="str">
        <f>IF(' Bearbetning VV'!J15="vet ej",IF('Utvärdering VV'!B16="",'Utvärdering VV'!D16,'Utvärdering VV'!B16),"")</f>
        <v/>
      </c>
    </row>
    <row r="17" spans="7:10" x14ac:dyDescent="0.3">
      <c r="G17" s="155" t="s">
        <v>265</v>
      </c>
      <c r="H17" s="154" t="str">
        <f>IF('Utvärdering VV'!H17&lt;&gt;"",'Utvärdering VV'!H17,"")</f>
        <v/>
      </c>
      <c r="I17" s="144" t="str">
        <f>IF(' Bearbetning VV'!I16="ja",IF('Utvärdering VV'!D17&lt;&gt;"",'Utvärdering VV'!D17,'Utvärdering VV'!B17),"")</f>
        <v/>
      </c>
      <c r="J17" s="4" t="str">
        <f>IF(' Bearbetning VV'!J16="vet ej",IF('Utvärdering VV'!B17="",'Utvärdering VV'!D17,'Utvärdering VV'!B17),"")</f>
        <v/>
      </c>
    </row>
    <row r="18" spans="7:10" x14ac:dyDescent="0.3">
      <c r="G18" s="163" t="s">
        <v>247</v>
      </c>
      <c r="H18" s="171" t="str">
        <f>IF('Utvärdering VV'!H18&lt;&gt;"",'Utvärdering VV'!H18,"")</f>
        <v/>
      </c>
      <c r="I18" s="172" t="str">
        <f>IF(' Bearbetning VV'!I17="ja",IF('Utvärdering VV'!D18&lt;&gt;"",'Utvärdering VV'!D18,'Utvärdering VV'!B18),"")</f>
        <v/>
      </c>
      <c r="J18" s="173" t="str">
        <f>IF(' Bearbetning VV'!J17="vet ej",IF('Utvärdering VV'!B18="",'Utvärdering VV'!D18,'Utvärdering VV'!B18),"")</f>
        <v/>
      </c>
    </row>
    <row r="19" spans="7:10" x14ac:dyDescent="0.3">
      <c r="G19" s="163"/>
      <c r="H19" s="171" t="str">
        <f>IF('Utvärdering VV'!H19&lt;&gt;"",'Utvärdering VV'!H19,"")</f>
        <v/>
      </c>
      <c r="I19" s="172" t="str">
        <f>IF(' Bearbetning VV'!I18="ja",IF('Utvärdering VV'!D19&lt;&gt;"",'Utvärdering VV'!D19,'Utvärdering VV'!B19),"")</f>
        <v/>
      </c>
      <c r="J19" s="173" t="str">
        <f>IF(' Bearbetning VV'!J18="vet ej",IF('Utvärdering VV'!B19="",'Utvärdering VV'!D19,'Utvärdering VV'!B19),"")</f>
        <v/>
      </c>
    </row>
    <row r="20" spans="7:10" x14ac:dyDescent="0.3">
      <c r="G20" s="163" t="s">
        <v>248</v>
      </c>
      <c r="H20" s="171" t="str">
        <f>IF('Utvärdering VV'!H20&lt;&gt;"",'Utvärdering VV'!H20,"")</f>
        <v/>
      </c>
      <c r="I20" s="172" t="str">
        <f>IF(' Bearbetning VV'!I19="ja",IF('Utvärdering VV'!D20&lt;&gt;"",'Utvärdering VV'!D20,'Utvärdering VV'!B20),"")</f>
        <v/>
      </c>
      <c r="J20" s="173" t="str">
        <f>IF(' Bearbetning VV'!J19="vet ej",IF('Utvärdering VV'!B20="",'Utvärdering VV'!D20,'Utvärdering VV'!B20),"")</f>
        <v/>
      </c>
    </row>
    <row r="21" spans="7:10" x14ac:dyDescent="0.3">
      <c r="G21" s="163"/>
      <c r="H21" s="171" t="str">
        <f>IF('Utvärdering VV'!H21&lt;&gt;"",'Utvärdering VV'!H21,"")</f>
        <v/>
      </c>
      <c r="I21" s="172" t="str">
        <f>IF(' Bearbetning VV'!I20="ja",IF('Utvärdering VV'!D21&lt;&gt;"",'Utvärdering VV'!D21,'Utvärdering VV'!B21),"")</f>
        <v/>
      </c>
      <c r="J21" s="173" t="str">
        <f>IF(' Bearbetning VV'!J20="vet ej",IF('Utvärdering VV'!B21="",'Utvärdering VV'!D21,'Utvärdering VV'!B21),"")</f>
        <v/>
      </c>
    </row>
    <row r="22" spans="7:10" x14ac:dyDescent="0.3">
      <c r="G22" s="163"/>
      <c r="H22" s="171" t="str">
        <f>IF('Utvärdering VV'!H22&lt;&gt;"",'Utvärdering VV'!H22,"")</f>
        <v/>
      </c>
      <c r="I22" s="172" t="str">
        <f>IF(' Bearbetning VV'!I21="ja",IF('Utvärdering VV'!D22&lt;&gt;"",'Utvärdering VV'!D22,'Utvärdering VV'!B22),"")</f>
        <v/>
      </c>
      <c r="J22" s="173" t="str">
        <f>IF(' Bearbetning VV'!J21="vet ej",IF('Utvärdering VV'!B22="",'Utvärdering VV'!D22,'Utvärdering VV'!B22),"")</f>
        <v/>
      </c>
    </row>
    <row r="23" spans="7:10" x14ac:dyDescent="0.3">
      <c r="G23" s="163"/>
      <c r="H23" s="171" t="str">
        <f>IF('Utvärdering VV'!H23&lt;&gt;"",'Utvärdering VV'!H23,"")</f>
        <v/>
      </c>
      <c r="I23" s="172" t="str">
        <f>IF(' Bearbetning VV'!I22="ja",IF('Utvärdering VV'!D23&lt;&gt;"",'Utvärdering VV'!D23,'Utvärdering VV'!B23),"")</f>
        <v/>
      </c>
      <c r="J23" s="173" t="str">
        <f>IF(' Bearbetning VV'!J22="vet ej",IF('Utvärdering VV'!B23="",'Utvärdering VV'!D23,'Utvärdering VV'!B23),"")</f>
        <v/>
      </c>
    </row>
    <row r="24" spans="7:10" x14ac:dyDescent="0.3">
      <c r="G24" s="163"/>
      <c r="H24" s="171" t="str">
        <f>IF('Utvärdering VV'!H24&lt;&gt;"",'Utvärdering VV'!H24,"")</f>
        <v/>
      </c>
      <c r="I24" s="172" t="str">
        <f>IF(' Bearbetning VV'!I23="ja",IF('Utvärdering VV'!D24&lt;&gt;"",'Utvärdering VV'!D24,'Utvärdering VV'!B24),"")</f>
        <v/>
      </c>
      <c r="J24" s="173" t="str">
        <f>IF(' Bearbetning VV'!J23="vet ej",IF('Utvärdering VV'!B24="",'Utvärdering VV'!D24,'Utvärdering VV'!B24),"")</f>
        <v/>
      </c>
    </row>
    <row r="25" spans="7:10" x14ac:dyDescent="0.3">
      <c r="G25" s="163"/>
      <c r="H25" s="171" t="str">
        <f>IF('Utvärdering VV'!H25&lt;&gt;"",'Utvärdering VV'!H25,"")</f>
        <v/>
      </c>
      <c r="I25" s="172" t="str">
        <f>IF(' Bearbetning VV'!I24="ja",IF('Utvärdering VV'!D25&lt;&gt;"",'Utvärdering VV'!D25,'Utvärdering VV'!B25),"")</f>
        <v/>
      </c>
      <c r="J25" s="173" t="str">
        <f>IF(' Bearbetning VV'!J24="vet ej",IF('Utvärdering VV'!B25="",'Utvärdering VV'!D25,'Utvärdering VV'!B25),"")</f>
        <v/>
      </c>
    </row>
    <row r="26" spans="7:10" x14ac:dyDescent="0.3">
      <c r="G26" s="163"/>
      <c r="H26" s="171" t="str">
        <f>IF('Utvärdering VV'!H26&lt;&gt;"",'Utvärdering VV'!H26,"")</f>
        <v/>
      </c>
      <c r="I26" s="172" t="str">
        <f>IF(' Bearbetning VV'!I25="ja",IF('Utvärdering VV'!D26&lt;&gt;"",'Utvärdering VV'!D26,'Utvärdering VV'!B26),"")</f>
        <v/>
      </c>
      <c r="J26" s="173" t="str">
        <f>IF(' Bearbetning VV'!J25="vet ej",IF('Utvärdering VV'!B26="",'Utvärdering VV'!D26,'Utvärdering VV'!B26),"")</f>
        <v/>
      </c>
    </row>
    <row r="27" spans="7:10" x14ac:dyDescent="0.3">
      <c r="G27" s="163" t="s">
        <v>249</v>
      </c>
      <c r="H27" s="171" t="str">
        <f>IF('Utvärdering VV'!H27&lt;&gt;"",'Utvärdering VV'!H27,"")</f>
        <v/>
      </c>
      <c r="I27" s="172" t="str">
        <f>IF(' Bearbetning VV'!I26="ja",IF('Utvärdering VV'!D27&lt;&gt;"",'Utvärdering VV'!D27,'Utvärdering VV'!B27),"")</f>
        <v/>
      </c>
      <c r="J27" s="173" t="str">
        <f>IF(' Bearbetning VV'!J26="vet ej",IF('Utvärdering VV'!B27="",'Utvärdering VV'!D27,'Utvärdering VV'!B27),"")</f>
        <v/>
      </c>
    </row>
    <row r="28" spans="7:10" x14ac:dyDescent="0.3">
      <c r="G28" s="163"/>
      <c r="H28" s="171" t="str">
        <f>IF('Utvärdering VV'!H28&lt;&gt;"",'Utvärdering VV'!H28,"")</f>
        <v/>
      </c>
      <c r="I28" s="172" t="str">
        <f>IF(' Bearbetning VV'!I27="ja",IF('Utvärdering VV'!D28&lt;&gt;"",'Utvärdering VV'!D28,'Utvärdering VV'!B28),"")</f>
        <v/>
      </c>
      <c r="J28" s="173" t="str">
        <f>IF(' Bearbetning VV'!J27="vet ej",IF('Utvärdering VV'!B28="",'Utvärdering VV'!D28,'Utvärdering VV'!B28),"")</f>
        <v/>
      </c>
    </row>
    <row r="29" spans="7:10" x14ac:dyDescent="0.3">
      <c r="G29" s="163" t="s">
        <v>250</v>
      </c>
      <c r="H29" s="171" t="str">
        <f>IF('Utvärdering VV'!H29&lt;&gt;"",'Utvärdering VV'!H29,"")</f>
        <v/>
      </c>
      <c r="I29" s="172" t="str">
        <f>IF(' Bearbetning VV'!I28="ja",IF('Utvärdering VV'!D29&lt;&gt;"",'Utvärdering VV'!D29,'Utvärdering VV'!B29),"")</f>
        <v/>
      </c>
      <c r="J29" s="173" t="str">
        <f>IF(' Bearbetning VV'!J28="vet ej",IF('Utvärdering VV'!B29="",'Utvärdering VV'!D29,'Utvärdering VV'!B29),"")</f>
        <v/>
      </c>
    </row>
    <row r="30" spans="7:10" x14ac:dyDescent="0.3">
      <c r="G30" s="163" t="s">
        <v>251</v>
      </c>
      <c r="H30" s="171" t="str">
        <f>IF('Utvärdering VV'!H30&lt;&gt;"",'Utvärdering VV'!H30,"")</f>
        <v/>
      </c>
      <c r="I30" s="172" t="str">
        <f>IF(' Bearbetning VV'!I29="ja",IF('Utvärdering VV'!D30&lt;&gt;"",'Utvärdering VV'!D30,'Utvärdering VV'!B30),"")</f>
        <v/>
      </c>
      <c r="J30" s="173" t="str">
        <f>IF(' Bearbetning VV'!J29="vet ej",IF('Utvärdering VV'!B30="",'Utvärdering VV'!D30,'Utvärdering VV'!B30),"")</f>
        <v/>
      </c>
    </row>
    <row r="31" spans="7:10" x14ac:dyDescent="0.3">
      <c r="G31" s="163"/>
      <c r="H31" s="171" t="str">
        <f>IF('Utvärdering VV'!H31&lt;&gt;"",'Utvärdering VV'!H31,"")</f>
        <v/>
      </c>
      <c r="I31" s="172" t="str">
        <f>IF(' Bearbetning VV'!I30="ja",IF('Utvärdering VV'!D31&lt;&gt;"",'Utvärdering VV'!D31,'Utvärdering VV'!B31),"")</f>
        <v/>
      </c>
      <c r="J31" s="173" t="str">
        <f>IF(' Bearbetning VV'!J30="vet ej",IF('Utvärdering VV'!B31="",'Utvärdering VV'!D31,'Utvärdering VV'!B31),"")</f>
        <v/>
      </c>
    </row>
    <row r="32" spans="7:10" x14ac:dyDescent="0.3">
      <c r="G32" s="163" t="s">
        <v>252</v>
      </c>
      <c r="H32" s="171" t="str">
        <f>IF('Utvärdering VV'!H32&lt;&gt;"",'Utvärdering VV'!H32,"")</f>
        <v/>
      </c>
      <c r="I32" s="172" t="str">
        <f>IF(' Bearbetning VV'!I31="ja",IF('Utvärdering VV'!D32&lt;&gt;"",'Utvärdering VV'!D32,'Utvärdering VV'!B32),"")</f>
        <v/>
      </c>
      <c r="J32" s="173" t="str">
        <f>IF(' Bearbetning VV'!J31="vet ej",IF('Utvärdering VV'!B32="",'Utvärdering VV'!D32,'Utvärdering VV'!B32),"")</f>
        <v/>
      </c>
    </row>
    <row r="33" spans="7:10" x14ac:dyDescent="0.3">
      <c r="G33" s="163" t="s">
        <v>253</v>
      </c>
      <c r="H33" s="171" t="str">
        <f>IF('Utvärdering VV'!H33&lt;&gt;"",'Utvärdering VV'!H33,"")</f>
        <v/>
      </c>
      <c r="I33" s="172" t="str">
        <f>IF(' Bearbetning VV'!I32="ja",IF('Utvärdering VV'!D33&lt;&gt;"",'Utvärdering VV'!D33,'Utvärdering VV'!B33),"")</f>
        <v/>
      </c>
      <c r="J33" s="173" t="str">
        <f>IF(' Bearbetning VV'!J32="vet ej",IF('Utvärdering VV'!B33="",'Utvärdering VV'!D33,'Utvärdering VV'!B33),"")</f>
        <v/>
      </c>
    </row>
    <row r="34" spans="7:10" x14ac:dyDescent="0.3">
      <c r="G34" s="163" t="s">
        <v>254</v>
      </c>
      <c r="H34" s="171" t="str">
        <f>IF('Utvärdering VV'!H34&lt;&gt;"",'Utvärdering VV'!H34,"")</f>
        <v/>
      </c>
      <c r="I34" s="172" t="str">
        <f>IF(' Bearbetning VV'!I33="ja",IF('Utvärdering VV'!D34&lt;&gt;"",'Utvärdering VV'!D34,'Utvärdering VV'!B34),"")</f>
        <v/>
      </c>
      <c r="J34" s="173" t="str">
        <f>IF(' Bearbetning VV'!J33="vet ej",IF('Utvärdering VV'!B34="",'Utvärdering VV'!D34,'Utvärdering VV'!B34),"")</f>
        <v/>
      </c>
    </row>
    <row r="35" spans="7:10" x14ac:dyDescent="0.3">
      <c r="G35" s="163" t="s">
        <v>255</v>
      </c>
      <c r="H35" s="171" t="str">
        <f>IF('Utvärdering VV'!H35&lt;&gt;"",'Utvärdering VV'!H35,"")</f>
        <v/>
      </c>
      <c r="I35" s="172" t="str">
        <f>IF(' Bearbetning VV'!I34="ja",IF('Utvärdering VV'!D35&lt;&gt;"",'Utvärdering VV'!D35,'Utvärdering VV'!B35),"")</f>
        <v/>
      </c>
      <c r="J35" s="173" t="str">
        <f>IF(' Bearbetning VV'!J34="vet ej",IF('Utvärdering VV'!B35="",'Utvärdering VV'!D35,'Utvärdering VV'!B35),"")</f>
        <v/>
      </c>
    </row>
    <row r="36" spans="7:10" x14ac:dyDescent="0.3">
      <c r="G36" s="163" t="s">
        <v>256</v>
      </c>
      <c r="H36" s="171" t="str">
        <f>IF('Utvärdering VV'!H36&lt;&gt;"",'Utvärdering VV'!H36,"")</f>
        <v/>
      </c>
      <c r="I36" s="172" t="str">
        <f>IF(' Bearbetning VV'!I35="ja",IF('Utvärdering VV'!D36&lt;&gt;"",'Utvärdering VV'!D36,'Utvärdering VV'!B36),"")</f>
        <v/>
      </c>
      <c r="J36" s="173" t="str">
        <f>IF(' Bearbetning VV'!J35="vet ej",IF('Utvärdering VV'!B36="",'Utvärdering VV'!D36,'Utvärdering VV'!B36),"")</f>
        <v/>
      </c>
    </row>
    <row r="37" spans="7:10" x14ac:dyDescent="0.3">
      <c r="G37" s="163" t="s">
        <v>257</v>
      </c>
      <c r="H37" s="171" t="str">
        <f>IF('Utvärdering VV'!H37&lt;&gt;"",'Utvärdering VV'!H37,"")</f>
        <v/>
      </c>
      <c r="I37" s="172" t="str">
        <f>IF(' Bearbetning VV'!I36="ja",IF('Utvärdering VV'!D37&lt;&gt;"",'Utvärdering VV'!D37,'Utvärdering VV'!B37),"")</f>
        <v/>
      </c>
      <c r="J37" s="173" t="str">
        <f>IF(' Bearbetning VV'!J36="vet ej",IF('Utvärdering VV'!B37="",'Utvärdering VV'!D37,'Utvärdering VV'!B37),"")</f>
        <v/>
      </c>
    </row>
    <row r="38" spans="7:10" x14ac:dyDescent="0.3">
      <c r="G38" s="163" t="s">
        <v>258</v>
      </c>
      <c r="H38" s="171" t="str">
        <f>IF('Utvärdering VV'!H38&lt;&gt;"",'Utvärdering VV'!H38,"")</f>
        <v/>
      </c>
      <c r="I38" s="172" t="str">
        <f>IF(' Bearbetning VV'!I37="ja",IF('Utvärdering VV'!D38&lt;&gt;"",'Utvärdering VV'!D38,'Utvärdering VV'!B38),"")</f>
        <v/>
      </c>
      <c r="J38" s="173" t="str">
        <f>IF(' Bearbetning VV'!J37="vet ej",IF('Utvärdering VV'!B38="",'Utvärdering VV'!D38,'Utvärdering VV'!B38),"")</f>
        <v/>
      </c>
    </row>
    <row r="39" spans="7:10" x14ac:dyDescent="0.3">
      <c r="G39" s="163" t="s">
        <v>259</v>
      </c>
      <c r="H39" s="171" t="str">
        <f>IF('Utvärdering VV'!H39&lt;&gt;"",'Utvärdering VV'!H39,"")</f>
        <v/>
      </c>
      <c r="I39" s="172" t="str">
        <f>IF(' Bearbetning VV'!I38="ja",IF('Utvärdering VV'!D39&lt;&gt;"",'Utvärdering VV'!D39,'Utvärdering VV'!B39),"")</f>
        <v/>
      </c>
      <c r="J39" s="173" t="str">
        <f>IF(' Bearbetning VV'!J38="vet ej",IF('Utvärdering VV'!B39="",'Utvärdering VV'!D39,'Utvärdering VV'!B39),"")</f>
        <v/>
      </c>
    </row>
    <row r="40" spans="7:10" x14ac:dyDescent="0.3">
      <c r="G40" s="155" t="s">
        <v>265</v>
      </c>
      <c r="H40" s="154" t="str">
        <f>IF('Utvärdering VV'!H40&lt;&gt;"",'Utvärdering VV'!H40,"")</f>
        <v/>
      </c>
      <c r="I40" s="144" t="str">
        <f>IF(' Bearbetning VV'!I39="ja",IF('Utvärdering VV'!D40&lt;&gt;"",'Utvärdering VV'!D40,'Utvärdering VV'!B40),"")</f>
        <v/>
      </c>
      <c r="J40" s="4" t="str">
        <f>IF(' Bearbetning VV'!J39="vet ej",IF('Utvärdering VV'!B40="",'Utvärdering VV'!D40,'Utvärdering VV'!B40),"")</f>
        <v/>
      </c>
    </row>
    <row r="41" spans="7:10" x14ac:dyDescent="0.3">
      <c r="G41" s="155" t="s">
        <v>265</v>
      </c>
      <c r="H41" s="154" t="str">
        <f>IF('Utvärdering VV'!H41&lt;&gt;"",'Utvärdering VV'!H41,"")</f>
        <v/>
      </c>
      <c r="I41" s="144" t="str">
        <f>IF(' Bearbetning VV'!I40="ja",IF('Utvärdering VV'!D41&lt;&gt;"",'Utvärdering VV'!D41,'Utvärdering VV'!B41),"")</f>
        <v/>
      </c>
      <c r="J41" s="4" t="str">
        <f>IF(' Bearbetning VV'!J40="vet ej",IF('Utvärdering VV'!B41="",'Utvärdering VV'!D41,'Utvärdering VV'!B41),"")</f>
        <v/>
      </c>
    </row>
    <row r="42" spans="7:10" x14ac:dyDescent="0.3">
      <c r="G42" s="155" t="s">
        <v>265</v>
      </c>
      <c r="H42" s="154" t="str">
        <f>IF('Utvärdering VV'!H42&lt;&gt;"",'Utvärdering VV'!H42,"")</f>
        <v/>
      </c>
      <c r="I42" s="144" t="str">
        <f>IF(' Bearbetning VV'!I41="ja",IF('Utvärdering VV'!D42&lt;&gt;"",'Utvärdering VV'!D42,'Utvärdering VV'!B42),"")</f>
        <v/>
      </c>
      <c r="J42" s="4" t="str">
        <f>IF(' Bearbetning VV'!J41="vet ej",IF('Utvärdering VV'!B42="",'Utvärdering VV'!D42,'Utvärdering VV'!B42),"")</f>
        <v/>
      </c>
    </row>
    <row r="43" spans="7:10" x14ac:dyDescent="0.3">
      <c r="G43" s="164" t="s">
        <v>260</v>
      </c>
      <c r="H43" s="165" t="str">
        <f>IF('Utvärdering VV'!H43&lt;&gt;"",'Utvärdering VV'!H43,"")</f>
        <v/>
      </c>
      <c r="I43" s="166" t="str">
        <f>IF(' Bearbetning VV'!I42="ja",IF('Utvärdering VV'!D43&lt;&gt;"",'Utvärdering VV'!D43,'Utvärdering VV'!B43),"")</f>
        <v/>
      </c>
      <c r="J43" s="167" t="str">
        <f>IF(' Bearbetning VV'!J42="vet ej",IF('Utvärdering VV'!B43="",'Utvärdering VV'!D43,'Utvärdering VV'!B43),"")</f>
        <v/>
      </c>
    </row>
    <row r="44" spans="7:10" x14ac:dyDescent="0.3">
      <c r="G44" s="164"/>
      <c r="H44" s="165" t="str">
        <f>IF('Utvärdering VV'!H44&lt;&gt;"",'Utvärdering VV'!H44,"")</f>
        <v/>
      </c>
      <c r="I44" s="166" t="str">
        <f>IF(' Bearbetning VV'!I43="ja",IF('Utvärdering VV'!D44&lt;&gt;"",'Utvärdering VV'!D44,'Utvärdering VV'!B44),"")</f>
        <v/>
      </c>
      <c r="J44" s="167" t="str">
        <f>IF(' Bearbetning VV'!J43="vet ej",IF('Utvärdering VV'!B44="",'Utvärdering VV'!D44,'Utvärdering VV'!B44),"")</f>
        <v/>
      </c>
    </row>
    <row r="45" spans="7:10" x14ac:dyDescent="0.3">
      <c r="G45" s="164" t="s">
        <v>261</v>
      </c>
      <c r="H45" s="165" t="str">
        <f>IF('Utvärdering VV'!H45&lt;&gt;"",'Utvärdering VV'!H45,"")</f>
        <v/>
      </c>
      <c r="I45" s="166" t="str">
        <f>IF(' Bearbetning VV'!I44="ja",IF('Utvärdering VV'!D45&lt;&gt;"",'Utvärdering VV'!D45,'Utvärdering VV'!B45),"")</f>
        <v/>
      </c>
      <c r="J45" s="167" t="str">
        <f>IF(' Bearbetning VV'!J44="vet ej",IF('Utvärdering VV'!B45="",'Utvärdering VV'!D45,'Utvärdering VV'!B45),"")</f>
        <v/>
      </c>
    </row>
    <row r="46" spans="7:10" x14ac:dyDescent="0.3">
      <c r="G46" s="164" t="s">
        <v>262</v>
      </c>
      <c r="H46" s="165" t="str">
        <f>IF('Utvärdering VV'!H46&lt;&gt;"",'Utvärdering VV'!H46,"")</f>
        <v/>
      </c>
      <c r="I46" s="166" t="str">
        <f>IF(' Bearbetning VV'!I45="ja",IF('Utvärdering VV'!D46&lt;&gt;"",'Utvärdering VV'!D46,'Utvärdering VV'!B46),"")</f>
        <v/>
      </c>
      <c r="J46" s="167" t="str">
        <f>IF(' Bearbetning VV'!J45="vet ej",IF('Utvärdering VV'!B46="",'Utvärdering VV'!D46,'Utvärdering VV'!B46),"")</f>
        <v/>
      </c>
    </row>
    <row r="47" spans="7:10" x14ac:dyDescent="0.3">
      <c r="G47" s="164" t="s">
        <v>263</v>
      </c>
      <c r="H47" s="165" t="str">
        <f>IF('Utvärdering VV'!H47&lt;&gt;"",'Utvärdering VV'!H47,"")</f>
        <v/>
      </c>
      <c r="I47" s="166" t="str">
        <f>IF(' Bearbetning VV'!I46="ja",IF('Utvärdering VV'!D47&lt;&gt;"",'Utvärdering VV'!D47,'Utvärdering VV'!B47),"")</f>
        <v/>
      </c>
      <c r="J47" s="167" t="str">
        <f>IF(' Bearbetning VV'!J46="vet ej",IF('Utvärdering VV'!B47="",'Utvärdering VV'!D47,'Utvärdering VV'!B47),"")</f>
        <v/>
      </c>
    </row>
    <row r="48" spans="7:10" x14ac:dyDescent="0.3">
      <c r="G48" s="164"/>
      <c r="H48" s="165" t="str">
        <f>IF('Utvärdering VV'!H48&lt;&gt;"",'Utvärdering VV'!H48,"")</f>
        <v/>
      </c>
      <c r="I48" s="166" t="str">
        <f>IF(' Bearbetning VV'!I47="ja",IF('Utvärdering VV'!D48&lt;&gt;"",'Utvärdering VV'!D48,'Utvärdering VV'!B48),"")</f>
        <v/>
      </c>
      <c r="J48" s="167" t="str">
        <f>IF(' Bearbetning VV'!J47="vet ej",IF('Utvärdering VV'!B48="",'Utvärdering VV'!D48,'Utvärdering VV'!B48),"")</f>
        <v/>
      </c>
    </row>
    <row r="49" spans="7:16" x14ac:dyDescent="0.3">
      <c r="G49" s="164" t="s">
        <v>243</v>
      </c>
      <c r="H49" s="165" t="str">
        <f>IF('Utvärdering VV'!H49&lt;&gt;"",'Utvärdering VV'!H49,"")</f>
        <v/>
      </c>
      <c r="I49" s="166" t="str">
        <f>IF(' Bearbetning VV'!I48="ja",IF('Utvärdering VV'!D49&lt;&gt;"",'Utvärdering VV'!D49,'Utvärdering VV'!B49),"")</f>
        <v/>
      </c>
      <c r="J49" s="167" t="str">
        <f>IF(' Bearbetning VV'!J48="vet ej",IF('Utvärdering VV'!B49="",'Utvärdering VV'!D49,'Utvärdering VV'!B49),"")</f>
        <v/>
      </c>
    </row>
    <row r="50" spans="7:16" x14ac:dyDescent="0.3">
      <c r="G50" s="164" t="s">
        <v>264</v>
      </c>
      <c r="H50" s="174" t="str">
        <f>IF('Utvärdering VV'!H50&lt;&gt;"",'Utvärdering VV'!H50,"")</f>
        <v/>
      </c>
      <c r="I50" s="175" t="str">
        <f>IF(' Bearbetning VV'!I49="ja",IF('Utvärdering VV'!D50&lt;&gt;"",'Utvärdering VV'!D50,'Utvärdering VV'!B50),"")</f>
        <v/>
      </c>
      <c r="J50" s="176" t="str">
        <f>IF(' Bearbetning VV'!J49="vet ej",IF('Utvärdering VV'!B50="",'Utvärdering VV'!D50,'Utvärdering VV'!B50),"")</f>
        <v/>
      </c>
      <c r="K50" s="147"/>
      <c r="L50" s="147"/>
      <c r="M50" s="147"/>
      <c r="N50" s="147"/>
      <c r="O50" s="147"/>
      <c r="P50" s="147"/>
    </row>
  </sheetData>
  <phoneticPr fontId="14" type="noConversion"/>
  <conditionalFormatting sqref="B3">
    <cfRule type="expression" dxfId="3" priority="1">
      <formula>$B$3="EVENTUELLT MEDFÖR BMP"</formula>
    </cfRule>
    <cfRule type="expression" dxfId="2" priority="2">
      <formula>$B$3="SANNOLIKT MEDFÖR BMP"</formula>
    </cfRule>
    <cfRule type="expression" dxfId="1" priority="3">
      <formula>$B$3="KOMMER ATT MEDFÖRA BMP"</formula>
    </cfRule>
    <cfRule type="expression" dxfId="0" priority="4">
      <formula>$B$3="INTE MEDFÖR BMP"</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AE81D-10A3-4665-9CF4-48DE196DB9F9}">
  <sheetPr>
    <tabColor theme="0" tint="-0.499984740745262"/>
  </sheetPr>
  <dimension ref="A1:Q49"/>
  <sheetViews>
    <sheetView workbookViewId="0">
      <selection activeCell="M21" sqref="M21"/>
    </sheetView>
  </sheetViews>
  <sheetFormatPr defaultRowHeight="14.4" x14ac:dyDescent="0.3"/>
  <cols>
    <col min="1" max="1" width="19.109375" customWidth="1"/>
    <col min="2" max="2" width="13" customWidth="1"/>
    <col min="14" max="14" width="10.5546875" customWidth="1"/>
  </cols>
  <sheetData>
    <row r="1" spans="1:17" ht="33.6" x14ac:dyDescent="0.65">
      <c r="A1" s="177" t="s">
        <v>267</v>
      </c>
    </row>
    <row r="2" spans="1:17" x14ac:dyDescent="0.3">
      <c r="F2" s="141" t="s">
        <v>202</v>
      </c>
      <c r="G2" s="142" t="s">
        <v>203</v>
      </c>
      <c r="H2" s="143" t="s">
        <v>204</v>
      </c>
    </row>
    <row r="3" spans="1:17" x14ac:dyDescent="0.3">
      <c r="A3" t="s">
        <v>196</v>
      </c>
      <c r="B3">
        <f>COUNTIF(F$3:F$49,"ja")</f>
        <v>0</v>
      </c>
      <c r="F3" s="144">
        <f>IF('Utvärdering MFV'!I4="S",'Utvärdering MFV'!G4,"")</f>
        <v>0</v>
      </c>
      <c r="G3" s="4" t="str">
        <f>IF('Utvärdering MFV'!I4="I",'Utvärdering MFV'!G4,"")</f>
        <v/>
      </c>
      <c r="H3" s="145" t="str">
        <f>IF('Utvärdering MFV'!I4=2,'Utvärdering MFV'!G4,"")</f>
        <v/>
      </c>
      <c r="I3" t="str">
        <f>IF(F3&lt;&gt;"ja",IF(G3&lt;&gt;"ja",IF(H3&lt;&gt;"ja","","ja"),"ja"),"ja")</f>
        <v/>
      </c>
      <c r="J3" t="str">
        <f>IF(F3&lt;&gt;"vet ej",IF(G3&lt;&gt;"vet ej",IF(H3&lt;&gt;"vet ej","","vet ej"),"vet ej"),"vet ej")</f>
        <v/>
      </c>
      <c r="M3" t="s">
        <v>207</v>
      </c>
      <c r="N3" t="s">
        <v>208</v>
      </c>
      <c r="O3" t="s">
        <v>209</v>
      </c>
    </row>
    <row r="4" spans="1:17" x14ac:dyDescent="0.3">
      <c r="A4" t="s">
        <v>198</v>
      </c>
      <c r="B4">
        <f>COUNTIF(F$3:F$49,"nej")</f>
        <v>0</v>
      </c>
      <c r="F4" s="144">
        <f>IF('Utvärdering MFV'!I5="S",'Utvärdering MFV'!G5,"")</f>
        <v>0</v>
      </c>
      <c r="G4" s="4" t="str">
        <f>IF('Utvärdering MFV'!I5="I",'Utvärdering MFV'!G5,"")</f>
        <v/>
      </c>
      <c r="H4" s="145" t="str">
        <f>IF('Utvärdering MFV'!I5=2,'Utvärdering MFV'!G5,"")</f>
        <v/>
      </c>
      <c r="I4" t="str">
        <f t="shared" ref="I4:I49" si="0">IF(F4&lt;&gt;"ja",IF(G4&lt;&gt;"ja",IF(H4&lt;&gt;"ja","","ja"),"ja"),"ja")</f>
        <v/>
      </c>
      <c r="J4" t="str">
        <f>IF(F4&lt;&gt;"vet ej",IF(G4&lt;&gt;"vet ej",IF(H4&lt;&gt;"vet ej","","vet ej"),"vet ej"),"vet ej")</f>
        <v/>
      </c>
      <c r="L4" t="s">
        <v>135</v>
      </c>
      <c r="M4">
        <f>B3</f>
        <v>0</v>
      </c>
      <c r="N4">
        <f>B5</f>
        <v>0</v>
      </c>
      <c r="O4">
        <f>B7</f>
        <v>0</v>
      </c>
    </row>
    <row r="5" spans="1:17" x14ac:dyDescent="0.3">
      <c r="A5" t="s">
        <v>197</v>
      </c>
      <c r="B5">
        <f>COUNTIF(G$3:G$49,"ja")</f>
        <v>0</v>
      </c>
      <c r="F5" s="144">
        <f>IF('Utvärdering MFV'!I6="S",'Utvärdering MFV'!G6,"")</f>
        <v>0</v>
      </c>
      <c r="G5" s="4" t="str">
        <f>IF('Utvärdering MFV'!I6="I",'Utvärdering MFV'!G6,"")</f>
        <v/>
      </c>
      <c r="H5" s="145" t="str">
        <f>IF('Utvärdering MFV'!I6=2,'Utvärdering MFV'!G6,"")</f>
        <v/>
      </c>
      <c r="I5" t="str">
        <f t="shared" si="0"/>
        <v/>
      </c>
      <c r="J5" t="str">
        <f>IF(F5&lt;&gt;"vet ej",IF(G5&lt;&gt;"vet ej",IF(H5&lt;&gt;"vet ej","","vet ej"),"vet ej"),"vet ej")</f>
        <v/>
      </c>
    </row>
    <row r="6" spans="1:17" x14ac:dyDescent="0.3">
      <c r="A6" t="s">
        <v>199</v>
      </c>
      <c r="B6">
        <f>COUNTIF(G$3:G$49,"nej")</f>
        <v>0</v>
      </c>
      <c r="F6" s="144">
        <f>IF('Utvärdering MFV'!I7="S",'Utvärdering MFV'!G7,"")</f>
        <v>0</v>
      </c>
      <c r="G6" s="4" t="str">
        <f>IF('Utvärdering MFV'!I7="I",'Utvärdering MFV'!G7,"")</f>
        <v/>
      </c>
      <c r="H6" s="145" t="str">
        <f>IF('Utvärdering MFV'!I7=2,'Utvärdering MFV'!G7,"")</f>
        <v/>
      </c>
      <c r="I6" t="str">
        <f t="shared" si="0"/>
        <v/>
      </c>
      <c r="J6" t="str">
        <f t="shared" ref="J6:J49" si="1">IF(F6&lt;&gt;"vet ej",IF(G6&lt;&gt;"vet ej",IF(H6&lt;&gt;"vet ej","","vet ej"),"vet ej"),"vet ej")</f>
        <v/>
      </c>
      <c r="L6" t="s">
        <v>206</v>
      </c>
      <c r="M6">
        <f>B4</f>
        <v>0</v>
      </c>
      <c r="N6">
        <f>B6</f>
        <v>0</v>
      </c>
      <c r="O6">
        <f>B8</f>
        <v>0</v>
      </c>
    </row>
    <row r="7" spans="1:17" x14ac:dyDescent="0.3">
      <c r="A7" t="s">
        <v>200</v>
      </c>
      <c r="B7">
        <f>COUNTIF(H$3:H$49,"ja")</f>
        <v>0</v>
      </c>
      <c r="F7" s="144">
        <f>IF('Utvärdering MFV'!I8="S",'Utvärdering MFV'!G8,"")</f>
        <v>0</v>
      </c>
      <c r="G7" s="4" t="str">
        <f>IF('Utvärdering MFV'!I8="I",'Utvärdering MFV'!G8,"")</f>
        <v/>
      </c>
      <c r="H7" s="145" t="str">
        <f>IF('Utvärdering MFV'!I8=2,'Utvärdering MFV'!G8,"")</f>
        <v/>
      </c>
      <c r="I7" t="str">
        <f t="shared" si="0"/>
        <v/>
      </c>
      <c r="J7" t="str">
        <f t="shared" si="1"/>
        <v/>
      </c>
    </row>
    <row r="8" spans="1:17" x14ac:dyDescent="0.3">
      <c r="A8" t="s">
        <v>201</v>
      </c>
      <c r="B8">
        <f>COUNTIF(H$3:H$49,"nej")</f>
        <v>0</v>
      </c>
      <c r="F8" s="144">
        <f>IF('Utvärdering MFV'!I9="S",'Utvärdering MFV'!G9,"")</f>
        <v>0</v>
      </c>
      <c r="G8" s="4" t="str">
        <f>IF('Utvärdering MFV'!I9="I",'Utvärdering MFV'!G9,"")</f>
        <v/>
      </c>
      <c r="H8" s="145" t="str">
        <f>IF('Utvärdering MFV'!I9=2,'Utvärdering MFV'!G9,"")</f>
        <v/>
      </c>
      <c r="I8" t="str">
        <f t="shared" si="0"/>
        <v/>
      </c>
      <c r="J8" t="str">
        <f t="shared" si="1"/>
        <v/>
      </c>
      <c r="M8" t="s">
        <v>212</v>
      </c>
      <c r="N8" t="s">
        <v>213</v>
      </c>
      <c r="O8" t="s">
        <v>231</v>
      </c>
      <c r="P8" t="s">
        <v>210</v>
      </c>
      <c r="Q8" t="s">
        <v>211</v>
      </c>
    </row>
    <row r="9" spans="1:17" x14ac:dyDescent="0.3">
      <c r="F9" s="144">
        <f>IF('Utvärdering MFV'!I10="S",'Utvärdering MFV'!G10,"")</f>
        <v>0</v>
      </c>
      <c r="G9" s="4" t="str">
        <f>IF('Utvärdering MFV'!I10="I",'Utvärdering MFV'!G10,"")</f>
        <v/>
      </c>
      <c r="H9" s="145" t="str">
        <f>IF('Utvärdering MFV'!I10=2,'Utvärdering MFV'!G10,"")</f>
        <v/>
      </c>
      <c r="I9" t="str">
        <f t="shared" si="0"/>
        <v/>
      </c>
      <c r="J9" t="str">
        <f t="shared" si="1"/>
        <v/>
      </c>
      <c r="L9" t="s">
        <v>214</v>
      </c>
      <c r="M9">
        <f>B3</f>
        <v>0</v>
      </c>
      <c r="N9">
        <f>B4</f>
        <v>0</v>
      </c>
      <c r="O9">
        <f>P9+Q9</f>
        <v>0</v>
      </c>
      <c r="P9">
        <f>COUNTIF(F3:F49,"vet ej")</f>
        <v>0</v>
      </c>
      <c r="Q9">
        <f>COUNTIF(F3:F49,"ej relevant")</f>
        <v>0</v>
      </c>
    </row>
    <row r="10" spans="1:17" x14ac:dyDescent="0.3">
      <c r="F10" s="144">
        <f>IF('Utvärdering MFV'!I11="S",'Utvärdering MFV'!G11,"")</f>
        <v>0</v>
      </c>
      <c r="G10" s="4" t="str">
        <f>IF('Utvärdering MFV'!I11="I",'Utvärdering MFV'!G11,"")</f>
        <v/>
      </c>
      <c r="H10" s="145" t="str">
        <f>IF('Utvärdering MFV'!I11=2,'Utvärdering MFV'!G11,"")</f>
        <v/>
      </c>
      <c r="I10" t="str">
        <f t="shared" si="0"/>
        <v/>
      </c>
      <c r="J10" t="str">
        <f t="shared" si="1"/>
        <v/>
      </c>
      <c r="L10" t="s">
        <v>215</v>
      </c>
      <c r="M10">
        <f>B5</f>
        <v>0</v>
      </c>
      <c r="N10">
        <f>B6</f>
        <v>0</v>
      </c>
      <c r="O10">
        <f>P10+Q10</f>
        <v>0</v>
      </c>
      <c r="P10">
        <f>COUNTIF(G3:G49,"vet ej")</f>
        <v>0</v>
      </c>
      <c r="Q10">
        <f>COUNTIF(G3:G49,"ej relevant")</f>
        <v>0</v>
      </c>
    </row>
    <row r="11" spans="1:17" x14ac:dyDescent="0.3">
      <c r="F11" s="144">
        <f>IF('Utvärdering MFV'!I12="S",'Utvärdering MFV'!G12,"")</f>
        <v>0</v>
      </c>
      <c r="G11" s="4" t="str">
        <f>IF('Utvärdering MFV'!I12="I",'Utvärdering MFV'!G12,"")</f>
        <v/>
      </c>
      <c r="H11" s="145" t="str">
        <f>IF('Utvärdering MFV'!I12=2,'Utvärdering MFV'!G12,"")</f>
        <v/>
      </c>
      <c r="I11" t="str">
        <f t="shared" si="0"/>
        <v/>
      </c>
      <c r="J11" t="str">
        <f t="shared" si="1"/>
        <v/>
      </c>
      <c r="L11" t="s">
        <v>216</v>
      </c>
      <c r="M11">
        <f>B7</f>
        <v>0</v>
      </c>
      <c r="N11">
        <f>B8</f>
        <v>0</v>
      </c>
      <c r="O11">
        <f>P11+Q11</f>
        <v>0</v>
      </c>
      <c r="P11">
        <f>COUNTIF(H3:H49,"vet ej")</f>
        <v>0</v>
      </c>
      <c r="Q11">
        <f>COUNTIF(H3:H49,"ej relevant")</f>
        <v>0</v>
      </c>
    </row>
    <row r="12" spans="1:17" x14ac:dyDescent="0.3">
      <c r="F12" s="144">
        <f>IF('Utvärdering MFV'!I13="S",'Utvärdering MFV'!G13,"")</f>
        <v>0</v>
      </c>
      <c r="G12" s="4" t="str">
        <f>IF('Utvärdering MFV'!I13="I",'Utvärdering MFV'!G13,"")</f>
        <v/>
      </c>
      <c r="H12" s="145" t="str">
        <f>IF('Utvärdering MFV'!I13=2,'Utvärdering MFV'!G13,"")</f>
        <v/>
      </c>
      <c r="I12" t="str">
        <f t="shared" si="0"/>
        <v/>
      </c>
      <c r="J12" t="str">
        <f t="shared" si="1"/>
        <v/>
      </c>
    </row>
    <row r="13" spans="1:17" x14ac:dyDescent="0.3">
      <c r="F13" s="144">
        <f>IF('Utvärdering MFV'!I14="S",'Utvärdering MFV'!G14,"")</f>
        <v>0</v>
      </c>
      <c r="G13" s="4" t="str">
        <f>IF('Utvärdering MFV'!I14="I",'Utvärdering MFV'!G14,"")</f>
        <v/>
      </c>
      <c r="H13" s="145" t="str">
        <f>IF('Utvärdering MFV'!I14=2,'Utvärdering MFV'!G14,"")</f>
        <v/>
      </c>
      <c r="I13" t="str">
        <f t="shared" si="0"/>
        <v/>
      </c>
      <c r="J13" t="str">
        <f t="shared" si="1"/>
        <v/>
      </c>
    </row>
    <row r="14" spans="1:17" x14ac:dyDescent="0.3">
      <c r="F14" s="144">
        <f>IF('Utvärdering MFV'!I15="S",'Utvärdering MFV'!G15,"")</f>
        <v>0</v>
      </c>
      <c r="G14" s="4" t="str">
        <f>IF('Utvärdering MFV'!I15="I",'Utvärdering MFV'!G15,"")</f>
        <v/>
      </c>
      <c r="H14" s="145" t="str">
        <f>IF('Utvärdering MFV'!I15=2,'Utvärdering MFV'!G15,"")</f>
        <v/>
      </c>
      <c r="I14" t="str">
        <f t="shared" si="0"/>
        <v/>
      </c>
      <c r="J14" t="str">
        <f t="shared" si="1"/>
        <v/>
      </c>
    </row>
    <row r="15" spans="1:17" x14ac:dyDescent="0.3">
      <c r="F15" s="144">
        <f>IF('Utvärdering MFV'!I16="S",'Utvärdering MFV'!G16,"")</f>
        <v>0</v>
      </c>
      <c r="G15" s="4" t="str">
        <f>IF('Utvärdering MFV'!I16="I",'Utvärdering MFV'!G16,"")</f>
        <v/>
      </c>
      <c r="H15" s="145" t="str">
        <f>IF('Utvärdering MFV'!I16=2,'Utvärdering MFV'!G16,"")</f>
        <v/>
      </c>
      <c r="I15" t="str">
        <f t="shared" si="0"/>
        <v/>
      </c>
      <c r="J15" t="str">
        <f t="shared" si="1"/>
        <v/>
      </c>
    </row>
    <row r="16" spans="1:17" x14ac:dyDescent="0.3">
      <c r="F16" s="144">
        <f>IF('Utvärdering MFV'!I17="S",'Utvärdering MFV'!G17,"")</f>
        <v>0</v>
      </c>
      <c r="G16" s="4" t="str">
        <f>IF('Utvärdering MFV'!I17="I",'Utvärdering MFV'!G17,"")</f>
        <v/>
      </c>
      <c r="H16" s="145" t="str">
        <f>IF('Utvärdering MFV'!I17=2,'Utvärdering MFV'!G17,"")</f>
        <v/>
      </c>
      <c r="I16" t="str">
        <f t="shared" si="0"/>
        <v/>
      </c>
      <c r="J16" t="str">
        <f t="shared" si="1"/>
        <v/>
      </c>
    </row>
    <row r="17" spans="6:10" x14ac:dyDescent="0.3">
      <c r="F17" s="144">
        <f>IF('Utvärdering MFV'!I18="S",'Utvärdering MFV'!G18,"")</f>
        <v>0</v>
      </c>
      <c r="G17" s="4" t="str">
        <f>IF('Utvärdering MFV'!I18="I",'Utvärdering MFV'!G18,"")</f>
        <v/>
      </c>
      <c r="H17" s="145" t="str">
        <f>IF('Utvärdering MFV'!I18=2,'Utvärdering MFV'!G18,"")</f>
        <v/>
      </c>
      <c r="I17" t="str">
        <f t="shared" si="0"/>
        <v/>
      </c>
      <c r="J17" t="str">
        <f t="shared" si="1"/>
        <v/>
      </c>
    </row>
    <row r="18" spans="6:10" x14ac:dyDescent="0.3">
      <c r="F18" s="144">
        <f>IF('Utvärdering MFV'!I19="S",'Utvärdering MFV'!G19,"")</f>
        <v>0</v>
      </c>
      <c r="G18" s="4" t="str">
        <f>IF('Utvärdering MFV'!I19="I",'Utvärdering MFV'!G19,"")</f>
        <v/>
      </c>
      <c r="H18" s="145" t="str">
        <f>IF('Utvärdering MFV'!I19=2,'Utvärdering MFV'!G19,"")</f>
        <v/>
      </c>
      <c r="I18" t="str">
        <f t="shared" si="0"/>
        <v/>
      </c>
      <c r="J18" t="str">
        <f t="shared" si="1"/>
        <v/>
      </c>
    </row>
    <row r="19" spans="6:10" x14ac:dyDescent="0.3">
      <c r="F19" s="144">
        <f>IF('Utvärdering MFV'!I20="S",'Utvärdering MFV'!G20,"")</f>
        <v>0</v>
      </c>
      <c r="G19" s="4" t="str">
        <f>IF('Utvärdering MFV'!I20="I",'Utvärdering MFV'!G20,"")</f>
        <v/>
      </c>
      <c r="H19" s="145" t="str">
        <f>IF('Utvärdering MFV'!I20=2,'Utvärdering MFV'!G20,"")</f>
        <v/>
      </c>
      <c r="I19" t="str">
        <f t="shared" si="0"/>
        <v/>
      </c>
      <c r="J19" t="str">
        <f t="shared" si="1"/>
        <v/>
      </c>
    </row>
    <row r="20" spans="6:10" x14ac:dyDescent="0.3">
      <c r="F20" s="144">
        <f>IF('Utvärdering MFV'!I21="S",'Utvärdering MFV'!G21,"")</f>
        <v>0</v>
      </c>
      <c r="G20" s="4" t="str">
        <f>IF('Utvärdering MFV'!I21="I",'Utvärdering MFV'!G21,"")</f>
        <v/>
      </c>
      <c r="H20" s="145" t="str">
        <f>IF('Utvärdering MFV'!I21=2,'Utvärdering MFV'!G21,"")</f>
        <v/>
      </c>
      <c r="I20" t="str">
        <f t="shared" si="0"/>
        <v/>
      </c>
      <c r="J20" t="str">
        <f t="shared" si="1"/>
        <v/>
      </c>
    </row>
    <row r="21" spans="6:10" x14ac:dyDescent="0.3">
      <c r="F21" s="144">
        <f>IF('Utvärdering MFV'!I22="S",'Utvärdering MFV'!G22,"")</f>
        <v>0</v>
      </c>
      <c r="G21" s="4" t="str">
        <f>IF('Utvärdering MFV'!I22="I",'Utvärdering MFV'!G22,"")</f>
        <v/>
      </c>
      <c r="H21" s="145" t="str">
        <f>IF('Utvärdering MFV'!I22=2,'Utvärdering MFV'!G22,"")</f>
        <v/>
      </c>
      <c r="I21" t="str">
        <f t="shared" si="0"/>
        <v/>
      </c>
      <c r="J21" t="str">
        <f t="shared" si="1"/>
        <v/>
      </c>
    </row>
    <row r="22" spans="6:10" x14ac:dyDescent="0.3">
      <c r="F22" s="144">
        <f>IF('Utvärdering MFV'!I23="S",'Utvärdering MFV'!G23,"")</f>
        <v>0</v>
      </c>
      <c r="G22" s="4" t="str">
        <f>IF('Utvärdering MFV'!I23="I",'Utvärdering MFV'!G23,"")</f>
        <v/>
      </c>
      <c r="H22" s="145" t="str">
        <f>IF('Utvärdering MFV'!I23=2,'Utvärdering MFV'!G23,"")</f>
        <v/>
      </c>
      <c r="I22" t="str">
        <f t="shared" si="0"/>
        <v/>
      </c>
      <c r="J22" t="str">
        <f t="shared" si="1"/>
        <v/>
      </c>
    </row>
    <row r="23" spans="6:10" x14ac:dyDescent="0.3">
      <c r="F23" s="144">
        <f>IF('Utvärdering MFV'!I24="S",'Utvärdering MFV'!G24,"")</f>
        <v>0</v>
      </c>
      <c r="G23" s="4" t="str">
        <f>IF('Utvärdering MFV'!I24="I",'Utvärdering MFV'!G24,"")</f>
        <v/>
      </c>
      <c r="H23" s="145" t="str">
        <f>IF('Utvärdering MFV'!I24=2,'Utvärdering MFV'!G24,"")</f>
        <v/>
      </c>
      <c r="I23" t="str">
        <f t="shared" si="0"/>
        <v/>
      </c>
      <c r="J23" t="str">
        <f t="shared" si="1"/>
        <v/>
      </c>
    </row>
    <row r="24" spans="6:10" x14ac:dyDescent="0.3">
      <c r="F24" s="144">
        <f>IF('Utvärdering MFV'!I25="S",'Utvärdering MFV'!G25,"")</f>
        <v>0</v>
      </c>
      <c r="G24" s="4" t="str">
        <f>IF('Utvärdering MFV'!I25="I",'Utvärdering MFV'!G25,"")</f>
        <v/>
      </c>
      <c r="H24" s="145" t="str">
        <f>IF('Utvärdering MFV'!I25=2,'Utvärdering MFV'!G25,"")</f>
        <v/>
      </c>
      <c r="I24" t="str">
        <f t="shared" si="0"/>
        <v/>
      </c>
      <c r="J24" t="str">
        <f t="shared" si="1"/>
        <v/>
      </c>
    </row>
    <row r="25" spans="6:10" x14ac:dyDescent="0.3">
      <c r="F25" s="144">
        <f>IF('Utvärdering MFV'!I26="S",'Utvärdering MFV'!G26,"")</f>
        <v>0</v>
      </c>
      <c r="G25" s="4" t="str">
        <f>IF('Utvärdering MFV'!I26="I",'Utvärdering MFV'!G26,"")</f>
        <v/>
      </c>
      <c r="H25" s="145" t="str">
        <f>IF('Utvärdering MFV'!I26=2,'Utvärdering MFV'!G26,"")</f>
        <v/>
      </c>
      <c r="I25" t="str">
        <f t="shared" si="0"/>
        <v/>
      </c>
      <c r="J25" t="str">
        <f t="shared" si="1"/>
        <v/>
      </c>
    </row>
    <row r="26" spans="6:10" x14ac:dyDescent="0.3">
      <c r="F26" s="144">
        <f>IF('Utvärdering MFV'!I27="S",'Utvärdering MFV'!G27,"")</f>
        <v>0</v>
      </c>
      <c r="G26" s="4" t="str">
        <f>IF('Utvärdering MFV'!I27="I",'Utvärdering MFV'!G27,"")</f>
        <v/>
      </c>
      <c r="H26" s="145" t="str">
        <f>IF('Utvärdering MFV'!I27=2,'Utvärdering MFV'!G27,"")</f>
        <v/>
      </c>
      <c r="I26" t="str">
        <f t="shared" si="0"/>
        <v/>
      </c>
      <c r="J26" t="str">
        <f t="shared" si="1"/>
        <v/>
      </c>
    </row>
    <row r="27" spans="6:10" x14ac:dyDescent="0.3">
      <c r="F27" s="144">
        <f>IF('Utvärdering MFV'!I28="S",'Utvärdering MFV'!G28,"")</f>
        <v>0</v>
      </c>
      <c r="G27" s="4" t="str">
        <f>IF('Utvärdering MFV'!I28="I",'Utvärdering MFV'!G28,"")</f>
        <v/>
      </c>
      <c r="H27" s="145" t="str">
        <f>IF('Utvärdering MFV'!I28=2,'Utvärdering MFV'!G28,"")</f>
        <v/>
      </c>
      <c r="I27" t="str">
        <f t="shared" si="0"/>
        <v/>
      </c>
      <c r="J27" t="str">
        <f t="shared" si="1"/>
        <v/>
      </c>
    </row>
    <row r="28" spans="6:10" x14ac:dyDescent="0.3">
      <c r="F28" s="144">
        <f>IF('Utvärdering MFV'!I29="S",'Utvärdering MFV'!G29,"")</f>
        <v>0</v>
      </c>
      <c r="G28" s="4" t="str">
        <f>IF('Utvärdering MFV'!I29="I",'Utvärdering MFV'!G29,"")</f>
        <v/>
      </c>
      <c r="H28" s="145" t="str">
        <f>IF('Utvärdering MFV'!I29=2,'Utvärdering MFV'!G29,"")</f>
        <v/>
      </c>
      <c r="I28" t="str">
        <f t="shared" si="0"/>
        <v/>
      </c>
      <c r="J28" t="str">
        <f t="shared" si="1"/>
        <v/>
      </c>
    </row>
    <row r="29" spans="6:10" x14ac:dyDescent="0.3">
      <c r="F29" s="144">
        <f>IF('Utvärdering MFV'!I30="S",'Utvärdering MFV'!G30,"")</f>
        <v>0</v>
      </c>
      <c r="G29" s="4" t="str">
        <f>IF('Utvärdering MFV'!I30="I",'Utvärdering MFV'!G30,"")</f>
        <v/>
      </c>
      <c r="H29" s="145" t="str">
        <f>IF('Utvärdering MFV'!I30=2,'Utvärdering MFV'!G30,"")</f>
        <v/>
      </c>
      <c r="I29" t="str">
        <f t="shared" si="0"/>
        <v/>
      </c>
      <c r="J29" t="str">
        <f t="shared" si="1"/>
        <v/>
      </c>
    </row>
    <row r="30" spans="6:10" x14ac:dyDescent="0.3">
      <c r="F30" s="144">
        <f>IF('Utvärdering MFV'!I31="S",'Utvärdering MFV'!G31,"")</f>
        <v>0</v>
      </c>
      <c r="G30" s="4" t="str">
        <f>IF('Utvärdering MFV'!I31="I",'Utvärdering MFV'!G31,"")</f>
        <v/>
      </c>
      <c r="H30" s="145" t="str">
        <f>IF('Utvärdering MFV'!I31=2,'Utvärdering MFV'!G31,"")</f>
        <v/>
      </c>
      <c r="I30" t="str">
        <f t="shared" si="0"/>
        <v/>
      </c>
      <c r="J30" t="str">
        <f t="shared" si="1"/>
        <v/>
      </c>
    </row>
    <row r="31" spans="6:10" x14ac:dyDescent="0.3">
      <c r="F31" s="144">
        <f>IF('Utvärdering MFV'!I32="S",'Utvärdering MFV'!G32,"")</f>
        <v>0</v>
      </c>
      <c r="G31" s="4" t="str">
        <f>IF('Utvärdering MFV'!I32="I",'Utvärdering MFV'!G32,"")</f>
        <v/>
      </c>
      <c r="H31" s="145" t="str">
        <f>IF('Utvärdering MFV'!I32=2,'Utvärdering MFV'!G32,"")</f>
        <v/>
      </c>
      <c r="I31" t="str">
        <f t="shared" si="0"/>
        <v/>
      </c>
      <c r="J31" t="str">
        <f t="shared" si="1"/>
        <v/>
      </c>
    </row>
    <row r="32" spans="6:10" x14ac:dyDescent="0.3">
      <c r="F32" s="144">
        <f>IF('Utvärdering MFV'!I33="S",'Utvärdering MFV'!G33,"")</f>
        <v>0</v>
      </c>
      <c r="G32" s="4" t="str">
        <f>IF('Utvärdering MFV'!I33="I",'Utvärdering MFV'!G33,"")</f>
        <v/>
      </c>
      <c r="H32" s="145" t="str">
        <f>IF('Utvärdering MFV'!I33=2,'Utvärdering MFV'!G33,"")</f>
        <v/>
      </c>
      <c r="I32" t="str">
        <f t="shared" si="0"/>
        <v/>
      </c>
      <c r="J32" t="str">
        <f t="shared" si="1"/>
        <v/>
      </c>
    </row>
    <row r="33" spans="6:10" x14ac:dyDescent="0.3">
      <c r="F33" s="144">
        <f>IF('Utvärdering MFV'!I34="S",'Utvärdering MFV'!G34,"")</f>
        <v>0</v>
      </c>
      <c r="G33" s="4" t="str">
        <f>IF('Utvärdering MFV'!I34="I",'Utvärdering MFV'!G34,"")</f>
        <v/>
      </c>
      <c r="H33" s="145" t="str">
        <f>IF('Utvärdering MFV'!I34=2,'Utvärdering MFV'!G34,"")</f>
        <v/>
      </c>
      <c r="I33" t="str">
        <f t="shared" si="0"/>
        <v/>
      </c>
      <c r="J33" t="str">
        <f t="shared" si="1"/>
        <v/>
      </c>
    </row>
    <row r="34" spans="6:10" x14ac:dyDescent="0.3">
      <c r="F34" s="144">
        <f>IF('Utvärdering MFV'!I35="S",'Utvärdering MFV'!G35,"")</f>
        <v>0</v>
      </c>
      <c r="G34" s="4" t="str">
        <f>IF('Utvärdering MFV'!I35="I",'Utvärdering MFV'!G35,"")</f>
        <v/>
      </c>
      <c r="H34" s="145" t="str">
        <f>IF('Utvärdering MFV'!I35=2,'Utvärdering MFV'!G35,"")</f>
        <v/>
      </c>
      <c r="I34" t="str">
        <f t="shared" si="0"/>
        <v/>
      </c>
      <c r="J34" t="str">
        <f t="shared" si="1"/>
        <v/>
      </c>
    </row>
    <row r="35" spans="6:10" x14ac:dyDescent="0.3">
      <c r="F35" s="144">
        <f>IF('Utvärdering MFV'!I36="S",'Utvärdering MFV'!G36,"")</f>
        <v>0</v>
      </c>
      <c r="G35" s="4" t="str">
        <f>IF('Utvärdering MFV'!I36="I",'Utvärdering MFV'!G36,"")</f>
        <v/>
      </c>
      <c r="H35" s="145" t="str">
        <f>IF('Utvärdering MFV'!I36=2,'Utvärdering MFV'!G36,"")</f>
        <v/>
      </c>
      <c r="I35" t="str">
        <f t="shared" si="0"/>
        <v/>
      </c>
      <c r="J35" t="str">
        <f t="shared" si="1"/>
        <v/>
      </c>
    </row>
    <row r="36" spans="6:10" x14ac:dyDescent="0.3">
      <c r="F36" s="144">
        <f>IF('Utvärdering MFV'!I37="S",'Utvärdering MFV'!G37,"")</f>
        <v>0</v>
      </c>
      <c r="G36" s="4" t="str">
        <f>IF('Utvärdering MFV'!I37="I",'Utvärdering MFV'!G37,"")</f>
        <v/>
      </c>
      <c r="H36" s="145" t="str">
        <f>IF('Utvärdering MFV'!I37=2,'Utvärdering MFV'!G37,"")</f>
        <v/>
      </c>
      <c r="I36" t="str">
        <f t="shared" si="0"/>
        <v/>
      </c>
      <c r="J36" t="str">
        <f t="shared" si="1"/>
        <v/>
      </c>
    </row>
    <row r="37" spans="6:10" x14ac:dyDescent="0.3">
      <c r="F37" s="144">
        <f>IF('Utvärdering MFV'!I38="S",'Utvärdering MFV'!G38,"")</f>
        <v>0</v>
      </c>
      <c r="G37" s="4" t="str">
        <f>IF('Utvärdering MFV'!I38="I",'Utvärdering MFV'!G38,"")</f>
        <v/>
      </c>
      <c r="H37" s="145" t="str">
        <f>IF('Utvärdering MFV'!I38=2,'Utvärdering MFV'!G38,"")</f>
        <v/>
      </c>
      <c r="I37" t="str">
        <f t="shared" si="0"/>
        <v/>
      </c>
      <c r="J37" t="str">
        <f t="shared" si="1"/>
        <v/>
      </c>
    </row>
    <row r="38" spans="6:10" x14ac:dyDescent="0.3">
      <c r="F38" s="144">
        <f>IF('Utvärdering MFV'!I39="S",'Utvärdering MFV'!G39,"")</f>
        <v>0</v>
      </c>
      <c r="G38" s="4" t="str">
        <f>IF('Utvärdering MFV'!I39="I",'Utvärdering MFV'!G39,"")</f>
        <v/>
      </c>
      <c r="H38" s="145" t="str">
        <f>IF('Utvärdering MFV'!I39=2,'Utvärdering MFV'!G39,"")</f>
        <v/>
      </c>
      <c r="I38" t="str">
        <f t="shared" si="0"/>
        <v/>
      </c>
      <c r="J38" t="str">
        <f t="shared" si="1"/>
        <v/>
      </c>
    </row>
    <row r="39" spans="6:10" x14ac:dyDescent="0.3">
      <c r="F39" s="144">
        <f>IF('Utvärdering MFV'!I40="S",'Utvärdering MFV'!G40,"")</f>
        <v>0</v>
      </c>
      <c r="G39" s="4" t="str">
        <f>IF('Utvärdering MFV'!I40="I",'Utvärdering MFV'!G40,"")</f>
        <v/>
      </c>
      <c r="H39" s="145" t="str">
        <f>IF('Utvärdering MFV'!I40=2,'Utvärdering MFV'!G40,"")</f>
        <v/>
      </c>
      <c r="I39" t="str">
        <f t="shared" si="0"/>
        <v/>
      </c>
      <c r="J39" t="str">
        <f t="shared" si="1"/>
        <v/>
      </c>
    </row>
    <row r="40" spans="6:10" x14ac:dyDescent="0.3">
      <c r="F40" s="144">
        <f>IF('Utvärdering MFV'!I41="S",'Utvärdering MFV'!G41,"")</f>
        <v>0</v>
      </c>
      <c r="G40" s="4" t="str">
        <f>IF('Utvärdering MFV'!I41="I",'Utvärdering MFV'!G41,"")</f>
        <v/>
      </c>
      <c r="H40" s="145" t="str">
        <f>IF('Utvärdering MFV'!I41=2,'Utvärdering MFV'!G41,"")</f>
        <v/>
      </c>
      <c r="I40" t="str">
        <f t="shared" si="0"/>
        <v/>
      </c>
      <c r="J40" t="str">
        <f t="shared" si="1"/>
        <v/>
      </c>
    </row>
    <row r="41" spans="6:10" x14ac:dyDescent="0.3">
      <c r="F41" s="144">
        <f>IF('Utvärdering MFV'!I42="S",'Utvärdering MFV'!G42,"")</f>
        <v>0</v>
      </c>
      <c r="G41" s="4" t="str">
        <f>IF('Utvärdering MFV'!I42="I",'Utvärdering MFV'!G42,"")</f>
        <v/>
      </c>
      <c r="H41" s="145" t="str">
        <f>IF('Utvärdering MFV'!I42=2,'Utvärdering MFV'!G42,"")</f>
        <v/>
      </c>
      <c r="I41" t="str">
        <f t="shared" si="0"/>
        <v/>
      </c>
      <c r="J41" t="str">
        <f t="shared" si="1"/>
        <v/>
      </c>
    </row>
    <row r="42" spans="6:10" x14ac:dyDescent="0.3">
      <c r="F42" s="144">
        <f>IF('Utvärdering MFV'!I43="S",'Utvärdering MFV'!G43,"")</f>
        <v>0</v>
      </c>
      <c r="G42" s="4" t="str">
        <f>IF('Utvärdering MFV'!I43="I",'Utvärdering MFV'!G43,"")</f>
        <v/>
      </c>
      <c r="H42" s="145" t="str">
        <f>IF('Utvärdering MFV'!I43=2,'Utvärdering MFV'!G43,"")</f>
        <v/>
      </c>
      <c r="I42" t="str">
        <f t="shared" si="0"/>
        <v/>
      </c>
      <c r="J42" t="str">
        <f t="shared" si="1"/>
        <v/>
      </c>
    </row>
    <row r="43" spans="6:10" x14ac:dyDescent="0.3">
      <c r="F43" s="144">
        <f>IF('Utvärdering MFV'!I44="S",'Utvärdering MFV'!G44,"")</f>
        <v>0</v>
      </c>
      <c r="G43" s="4" t="str">
        <f>IF('Utvärdering MFV'!I44="I",'Utvärdering MFV'!G44,"")</f>
        <v/>
      </c>
      <c r="H43" s="145" t="str">
        <f>IF('Utvärdering MFV'!I44=2,'Utvärdering MFV'!G44,"")</f>
        <v/>
      </c>
      <c r="I43" t="str">
        <f t="shared" si="0"/>
        <v/>
      </c>
      <c r="J43" t="str">
        <f t="shared" si="1"/>
        <v/>
      </c>
    </row>
    <row r="44" spans="6:10" x14ac:dyDescent="0.3">
      <c r="F44" s="144">
        <f>IF('Utvärdering MFV'!I45="S",'Utvärdering MFV'!G45,"")</f>
        <v>0</v>
      </c>
      <c r="G44" s="4" t="str">
        <f>IF('Utvärdering MFV'!I45="I",'Utvärdering MFV'!G45,"")</f>
        <v/>
      </c>
      <c r="H44" s="145" t="str">
        <f>IF('Utvärdering MFV'!I45=2,'Utvärdering MFV'!G45,"")</f>
        <v/>
      </c>
      <c r="I44" t="str">
        <f t="shared" si="0"/>
        <v/>
      </c>
      <c r="J44" t="str">
        <f t="shared" si="1"/>
        <v/>
      </c>
    </row>
    <row r="45" spans="6:10" x14ac:dyDescent="0.3">
      <c r="F45" s="144">
        <f>IF('Utvärdering MFV'!I46="S",'Utvärdering MFV'!G46,"")</f>
        <v>0</v>
      </c>
      <c r="G45" s="4" t="str">
        <f>IF('Utvärdering MFV'!I46="I",'Utvärdering MFV'!G46,"")</f>
        <v/>
      </c>
      <c r="H45" s="145" t="str">
        <f>IF('Utvärdering MFV'!I46=2,'Utvärdering MFV'!G46,"")</f>
        <v/>
      </c>
      <c r="I45" t="str">
        <f t="shared" si="0"/>
        <v/>
      </c>
      <c r="J45" t="str">
        <f t="shared" si="1"/>
        <v/>
      </c>
    </row>
    <row r="46" spans="6:10" x14ac:dyDescent="0.3">
      <c r="F46" s="144">
        <f>IF('Utvärdering MFV'!I47="S",'Utvärdering MFV'!G47,"")</f>
        <v>0</v>
      </c>
      <c r="G46" s="4" t="str">
        <f>IF('Utvärdering MFV'!I47="I",'Utvärdering MFV'!G47,"")</f>
        <v/>
      </c>
      <c r="H46" s="145" t="str">
        <f>IF('Utvärdering MFV'!I47=2,'Utvärdering MFV'!G47,"")</f>
        <v/>
      </c>
      <c r="I46" t="str">
        <f t="shared" si="0"/>
        <v/>
      </c>
      <c r="J46" t="str">
        <f t="shared" si="1"/>
        <v/>
      </c>
    </row>
    <row r="47" spans="6:10" x14ac:dyDescent="0.3">
      <c r="F47" s="144">
        <f>IF('Utvärdering MFV'!I48="S",'Utvärdering MFV'!G48,"")</f>
        <v>0</v>
      </c>
      <c r="G47" s="4" t="str">
        <f>IF('Utvärdering MFV'!I48="I",'Utvärdering MFV'!G48,"")</f>
        <v/>
      </c>
      <c r="H47" s="145" t="str">
        <f>IF('Utvärdering MFV'!I48=2,'Utvärdering MFV'!G48,"")</f>
        <v/>
      </c>
      <c r="I47" t="str">
        <f t="shared" si="0"/>
        <v/>
      </c>
      <c r="J47" t="str">
        <f t="shared" si="1"/>
        <v/>
      </c>
    </row>
    <row r="48" spans="6:10" x14ac:dyDescent="0.3">
      <c r="F48" s="144">
        <f>IF('Utvärdering MFV'!I49="S",'Utvärdering MFV'!G49,"")</f>
        <v>0</v>
      </c>
      <c r="G48" s="4" t="str">
        <f>IF('Utvärdering MFV'!I49="I",'Utvärdering MFV'!G49,"")</f>
        <v/>
      </c>
      <c r="H48" s="145" t="str">
        <f>IF('Utvärdering MFV'!I49=2,'Utvärdering MFV'!G49,"")</f>
        <v/>
      </c>
      <c r="I48" t="str">
        <f t="shared" si="0"/>
        <v/>
      </c>
      <c r="J48" t="str">
        <f t="shared" si="1"/>
        <v/>
      </c>
    </row>
    <row r="49" spans="6:10" x14ac:dyDescent="0.3">
      <c r="F49" s="146" t="str">
        <f>IF('Utvärdering MFV'!I50="S",'Utvärdering MFV'!G50,"")</f>
        <v/>
      </c>
      <c r="G49" s="147" t="str">
        <f>IF('Utvärdering MFV'!I50="I",'Utvärdering MFV'!G50,"")</f>
        <v/>
      </c>
      <c r="H49" s="148" t="str">
        <f>IF('Utvärdering MFV'!I50=2,'Utvärdering MFV'!G50,"")</f>
        <v/>
      </c>
      <c r="I49" t="str">
        <f t="shared" si="0"/>
        <v/>
      </c>
      <c r="J49" t="str">
        <f t="shared" si="1"/>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36616-43C4-4034-B361-FFD056488D33}">
  <sheetPr>
    <tabColor theme="0" tint="-0.499984740745262"/>
  </sheetPr>
  <dimension ref="A1:Q49"/>
  <sheetViews>
    <sheetView workbookViewId="0">
      <selection activeCell="B5" sqref="B5"/>
    </sheetView>
  </sheetViews>
  <sheetFormatPr defaultRowHeight="14.4" x14ac:dyDescent="0.3"/>
  <cols>
    <col min="1" max="1" width="19.109375" customWidth="1"/>
    <col min="2" max="2" width="13" customWidth="1"/>
    <col min="14" max="14" width="10.5546875" customWidth="1"/>
  </cols>
  <sheetData>
    <row r="1" spans="1:17" ht="33.6" x14ac:dyDescent="0.65">
      <c r="A1" s="177" t="s">
        <v>267</v>
      </c>
    </row>
    <row r="2" spans="1:17" x14ac:dyDescent="0.3">
      <c r="F2" s="141" t="s">
        <v>202</v>
      </c>
      <c r="G2" s="142" t="s">
        <v>203</v>
      </c>
      <c r="H2" s="143" t="s">
        <v>204</v>
      </c>
    </row>
    <row r="3" spans="1:17" x14ac:dyDescent="0.3">
      <c r="A3" t="s">
        <v>196</v>
      </c>
      <c r="B3">
        <f>COUNTIF(F$3:F$49,"ja")</f>
        <v>0</v>
      </c>
      <c r="F3" s="144" t="str">
        <f>IF('Utvärdering VV'!I4="S",'Utvärdering VV'!G4,"")</f>
        <v/>
      </c>
      <c r="G3" s="4">
        <f>IF('Utvärdering VV'!I4="I",'Utvärdering VV'!G4,"")</f>
        <v>0</v>
      </c>
      <c r="H3" s="145" t="str">
        <f>IF('Utvärdering VV'!I4=2,'Utvärdering VV'!G4,"")</f>
        <v/>
      </c>
      <c r="I3" t="str">
        <f>IF(F3&lt;&gt;"ja",IF(G3&lt;&gt;"ja",IF(H3&lt;&gt;"ja","","ja"),"ja"),"ja")</f>
        <v/>
      </c>
      <c r="J3" t="str">
        <f>IF(F3&lt;&gt;"vet ej",IF(G3&lt;&gt;"vet ej",IF(H3&lt;&gt;"vet ej","","vet ej"),"vet ej"),"vet ej")</f>
        <v/>
      </c>
      <c r="M3" t="s">
        <v>207</v>
      </c>
      <c r="N3" t="s">
        <v>208</v>
      </c>
      <c r="O3" t="s">
        <v>209</v>
      </c>
    </row>
    <row r="4" spans="1:17" x14ac:dyDescent="0.3">
      <c r="A4" t="s">
        <v>198</v>
      </c>
      <c r="B4">
        <f>COUNTIF(F$3:F$49,"nej")</f>
        <v>0</v>
      </c>
      <c r="F4" s="144">
        <f>IF('Utvärdering VV'!I5="S",'Utvärdering VV'!G5,"")</f>
        <v>0</v>
      </c>
      <c r="G4" s="4" t="str">
        <f>IF('Utvärdering VV'!I5="I",'Utvärdering VV'!G5,"")</f>
        <v/>
      </c>
      <c r="H4" s="145" t="str">
        <f>IF('Utvärdering VV'!I5=2,'Utvärdering VV'!G5,"")</f>
        <v/>
      </c>
      <c r="I4" t="str">
        <f t="shared" ref="I4:I49" si="0">IF(F4&lt;&gt;"ja",IF(G4&lt;&gt;"ja",IF(H4&lt;&gt;"ja","","ja"),"ja"),"ja")</f>
        <v/>
      </c>
      <c r="J4" t="str">
        <f>IF(F4&lt;&gt;"vet ej",IF(G4&lt;&gt;"vet ej",IF(H4&lt;&gt;"vet ej","","vet ej"),"vet ej"),"vet ej")</f>
        <v/>
      </c>
      <c r="L4" t="s">
        <v>135</v>
      </c>
      <c r="M4">
        <f>B3</f>
        <v>0</v>
      </c>
      <c r="N4">
        <f>B5</f>
        <v>0</v>
      </c>
      <c r="O4">
        <f>B7</f>
        <v>0</v>
      </c>
    </row>
    <row r="5" spans="1:17" x14ac:dyDescent="0.3">
      <c r="A5" t="s">
        <v>197</v>
      </c>
      <c r="B5">
        <f>COUNTIF(G$3:G$49,"ja")</f>
        <v>0</v>
      </c>
      <c r="F5" s="144">
        <f>IF('Utvärdering VV'!I6="S",'Utvärdering VV'!G6,"")</f>
        <v>0</v>
      </c>
      <c r="G5" s="4" t="str">
        <f>IF('Utvärdering VV'!I6="I",'Utvärdering VV'!G6,"")</f>
        <v/>
      </c>
      <c r="H5" s="145" t="str">
        <f>IF('Utvärdering VV'!I6=2,'Utvärdering VV'!G6,"")</f>
        <v/>
      </c>
      <c r="I5" t="str">
        <f t="shared" si="0"/>
        <v/>
      </c>
      <c r="J5" t="str">
        <f>IF(F5&lt;&gt;"vet ej",IF(G5&lt;&gt;"vet ej",IF(H5&lt;&gt;"vet ej","","vet ej"),"vet ej"),"vet ej")</f>
        <v/>
      </c>
    </row>
    <row r="6" spans="1:17" x14ac:dyDescent="0.3">
      <c r="A6" t="s">
        <v>199</v>
      </c>
      <c r="B6">
        <f>COUNTIF(G$3:G$49,"nej")</f>
        <v>0</v>
      </c>
      <c r="F6" s="144" t="str">
        <f>IF('Utvärdering VV'!I7="S",'Utvärdering VV'!G7,"")</f>
        <v/>
      </c>
      <c r="G6" s="4" t="str">
        <f>IF('Utvärdering VV'!I7="I",'Utvärdering VV'!G7,"")</f>
        <v/>
      </c>
      <c r="H6" s="145">
        <f>IF('Utvärdering VV'!I7=2,'Utvärdering VV'!G7,"")</f>
        <v>0</v>
      </c>
      <c r="I6" t="str">
        <f t="shared" si="0"/>
        <v/>
      </c>
      <c r="J6" t="str">
        <f t="shared" ref="J6:J49" si="1">IF(F6&lt;&gt;"vet ej",IF(G6&lt;&gt;"vet ej",IF(H6&lt;&gt;"vet ej","","vet ej"),"vet ej"),"vet ej")</f>
        <v/>
      </c>
      <c r="L6" t="s">
        <v>206</v>
      </c>
      <c r="M6">
        <f>B4</f>
        <v>0</v>
      </c>
      <c r="N6">
        <f>B6</f>
        <v>0</v>
      </c>
      <c r="O6">
        <f>B8</f>
        <v>0</v>
      </c>
    </row>
    <row r="7" spans="1:17" x14ac:dyDescent="0.3">
      <c r="A7" t="s">
        <v>200</v>
      </c>
      <c r="B7">
        <f>COUNTIF(H$3:H$49,"ja")</f>
        <v>0</v>
      </c>
      <c r="F7" s="144" t="str">
        <f>IF('Utvärdering VV'!I8="S",'Utvärdering VV'!G8,"")</f>
        <v/>
      </c>
      <c r="G7" s="4">
        <f>IF('Utvärdering VV'!I8="I",'Utvärdering VV'!G8,"")</f>
        <v>0</v>
      </c>
      <c r="H7" s="145" t="str">
        <f>IF('Utvärdering VV'!I8=2,'Utvärdering VV'!G8,"")</f>
        <v/>
      </c>
      <c r="I7" t="str">
        <f t="shared" si="0"/>
        <v/>
      </c>
      <c r="J7" t="str">
        <f t="shared" si="1"/>
        <v/>
      </c>
    </row>
    <row r="8" spans="1:17" x14ac:dyDescent="0.3">
      <c r="A8" t="s">
        <v>201</v>
      </c>
      <c r="B8">
        <f>COUNTIF(H$3:H$49,"nej")</f>
        <v>0</v>
      </c>
      <c r="F8" s="144" t="str">
        <f>IF('Utvärdering VV'!I9="S",'Utvärdering VV'!G9,"")</f>
        <v/>
      </c>
      <c r="G8" s="4">
        <f>IF('Utvärdering VV'!I9="I",'Utvärdering VV'!G9,"")</f>
        <v>0</v>
      </c>
      <c r="H8" s="145" t="str">
        <f>IF('Utvärdering VV'!I9=2,'Utvärdering VV'!G9,"")</f>
        <v/>
      </c>
      <c r="I8" t="str">
        <f t="shared" si="0"/>
        <v/>
      </c>
      <c r="J8" t="str">
        <f t="shared" si="1"/>
        <v/>
      </c>
      <c r="M8" t="s">
        <v>212</v>
      </c>
      <c r="N8" t="s">
        <v>213</v>
      </c>
      <c r="O8" t="s">
        <v>231</v>
      </c>
      <c r="P8" t="s">
        <v>210</v>
      </c>
      <c r="Q8" t="s">
        <v>211</v>
      </c>
    </row>
    <row r="9" spans="1:17" x14ac:dyDescent="0.3">
      <c r="F9" s="144" t="str">
        <f>IF('Utvärdering VV'!I10="S",'Utvärdering VV'!G10,"")</f>
        <v/>
      </c>
      <c r="G9" s="4">
        <f>IF('Utvärdering VV'!I10="I",'Utvärdering VV'!G10,"")</f>
        <v>0</v>
      </c>
      <c r="H9" s="145" t="str">
        <f>IF('Utvärdering VV'!I10=2,'Utvärdering VV'!G10,"")</f>
        <v/>
      </c>
      <c r="I9" t="str">
        <f t="shared" si="0"/>
        <v/>
      </c>
      <c r="J9" t="str">
        <f t="shared" si="1"/>
        <v/>
      </c>
      <c r="L9" t="s">
        <v>214</v>
      </c>
      <c r="M9">
        <f>B3</f>
        <v>0</v>
      </c>
      <c r="N9">
        <f>B4</f>
        <v>0</v>
      </c>
      <c r="O9">
        <f>P9+Q9</f>
        <v>0</v>
      </c>
      <c r="P9">
        <f>COUNTIF(F3:F49,"vet ej")</f>
        <v>0</v>
      </c>
      <c r="Q9">
        <f>COUNTIF(F3:F49,"ej relevant")</f>
        <v>0</v>
      </c>
    </row>
    <row r="10" spans="1:17" x14ac:dyDescent="0.3">
      <c r="F10" s="144" t="str">
        <f>IF('Utvärdering VV'!I11="S",'Utvärdering VV'!G11,"")</f>
        <v/>
      </c>
      <c r="G10" s="4">
        <f>IF('Utvärdering VV'!I11="I",'Utvärdering VV'!G11,"")</f>
        <v>0</v>
      </c>
      <c r="H10" s="145" t="str">
        <f>IF('Utvärdering VV'!I11=2,'Utvärdering VV'!G11,"")</f>
        <v/>
      </c>
      <c r="I10" t="str">
        <f t="shared" si="0"/>
        <v/>
      </c>
      <c r="J10" t="str">
        <f t="shared" si="1"/>
        <v/>
      </c>
      <c r="L10" t="s">
        <v>215</v>
      </c>
      <c r="M10">
        <f>B5</f>
        <v>0</v>
      </c>
      <c r="N10">
        <f>B6</f>
        <v>0</v>
      </c>
      <c r="O10">
        <f>P10+Q10</f>
        <v>0</v>
      </c>
      <c r="P10">
        <f>COUNTIF(G3:G49,"vet ej")</f>
        <v>0</v>
      </c>
      <c r="Q10">
        <f>COUNTIF(G3:G49,"ej relevant")</f>
        <v>0</v>
      </c>
    </row>
    <row r="11" spans="1:17" x14ac:dyDescent="0.3">
      <c r="F11" s="144" t="str">
        <f>IF('Utvärdering VV'!I12="S",'Utvärdering VV'!G12,"")</f>
        <v/>
      </c>
      <c r="G11" s="4">
        <f>IF('Utvärdering VV'!I12="I",'Utvärdering VV'!G12,"")</f>
        <v>0</v>
      </c>
      <c r="H11" s="145" t="str">
        <f>IF('Utvärdering VV'!I12=2,'Utvärdering VV'!G12,"")</f>
        <v/>
      </c>
      <c r="I11" t="str">
        <f t="shared" si="0"/>
        <v/>
      </c>
      <c r="J11" t="str">
        <f t="shared" si="1"/>
        <v/>
      </c>
      <c r="L11" t="s">
        <v>216</v>
      </c>
      <c r="M11">
        <f>B7</f>
        <v>0</v>
      </c>
      <c r="N11">
        <f>B8</f>
        <v>0</v>
      </c>
      <c r="O11">
        <f>P11+Q11</f>
        <v>0</v>
      </c>
      <c r="P11">
        <f>COUNTIF(H3:H49,"vet ej")</f>
        <v>0</v>
      </c>
      <c r="Q11">
        <f>COUNTIF(H3:H49,"ej relevant")</f>
        <v>0</v>
      </c>
    </row>
    <row r="12" spans="1:17" x14ac:dyDescent="0.3">
      <c r="F12" s="144" t="str">
        <f>IF('Utvärdering VV'!I13="S",'Utvärdering VV'!G13,"")</f>
        <v/>
      </c>
      <c r="G12" s="4">
        <f>IF('Utvärdering VV'!I13="I",'Utvärdering VV'!G13,"")</f>
        <v>0</v>
      </c>
      <c r="H12" s="145" t="str">
        <f>IF('Utvärdering VV'!I13=2,'Utvärdering VV'!G13,"")</f>
        <v/>
      </c>
      <c r="I12" t="str">
        <f t="shared" si="0"/>
        <v/>
      </c>
      <c r="J12" t="str">
        <f t="shared" si="1"/>
        <v/>
      </c>
    </row>
    <row r="13" spans="1:17" x14ac:dyDescent="0.3">
      <c r="F13" s="144" t="str">
        <f>IF('Utvärdering VV'!I14="S",'Utvärdering VV'!G14,"")</f>
        <v/>
      </c>
      <c r="G13" s="4" t="str">
        <f>IF('Utvärdering VV'!I14="I",'Utvärdering VV'!G14,"")</f>
        <v/>
      </c>
      <c r="H13" s="145">
        <f>IF('Utvärdering VV'!I14=2,'Utvärdering VV'!G14,"")</f>
        <v>0</v>
      </c>
      <c r="I13" t="str">
        <f t="shared" si="0"/>
        <v/>
      </c>
      <c r="J13" t="str">
        <f t="shared" si="1"/>
        <v/>
      </c>
    </row>
    <row r="14" spans="1:17" x14ac:dyDescent="0.3">
      <c r="F14" s="144" t="str">
        <f>IF('Utvärdering VV'!I15="S",'Utvärdering VV'!G15,"")</f>
        <v/>
      </c>
      <c r="G14" s="4">
        <f>IF('Utvärdering VV'!I15="I",'Utvärdering VV'!G15,"")</f>
        <v>0</v>
      </c>
      <c r="H14" s="145" t="str">
        <f>IF('Utvärdering VV'!I15=2,'Utvärdering VV'!G15,"")</f>
        <v/>
      </c>
      <c r="I14" t="str">
        <f t="shared" si="0"/>
        <v/>
      </c>
      <c r="J14" t="str">
        <f t="shared" si="1"/>
        <v/>
      </c>
    </row>
    <row r="15" spans="1:17" x14ac:dyDescent="0.3">
      <c r="F15" s="144" t="str">
        <f>IF('Utvärdering VV'!I16="S",'Utvärdering VV'!G16,"")</f>
        <v/>
      </c>
      <c r="G15" s="4" t="str">
        <f>IF('Utvärdering VV'!I16="I",'Utvärdering VV'!G16,"")</f>
        <v/>
      </c>
      <c r="H15" s="145" t="str">
        <f>IF('Utvärdering VV'!I16=2,'Utvärdering VV'!G16,"")</f>
        <v/>
      </c>
      <c r="I15" t="str">
        <f t="shared" si="0"/>
        <v/>
      </c>
      <c r="J15" t="str">
        <f t="shared" si="1"/>
        <v/>
      </c>
    </row>
    <row r="16" spans="1:17" x14ac:dyDescent="0.3">
      <c r="F16" s="144" t="str">
        <f>IF('Utvärdering VV'!I17="S",'Utvärdering VV'!G17,"")</f>
        <v/>
      </c>
      <c r="G16" s="4" t="str">
        <f>IF('Utvärdering VV'!I17="I",'Utvärdering VV'!G17,"")</f>
        <v/>
      </c>
      <c r="H16" s="145" t="str">
        <f>IF('Utvärdering VV'!I17=2,'Utvärdering VV'!G17,"")</f>
        <v/>
      </c>
      <c r="I16" t="str">
        <f t="shared" si="0"/>
        <v/>
      </c>
      <c r="J16" t="str">
        <f t="shared" si="1"/>
        <v/>
      </c>
    </row>
    <row r="17" spans="6:10" x14ac:dyDescent="0.3">
      <c r="F17" s="144" t="str">
        <f>IF('Utvärdering VV'!I18="S",'Utvärdering VV'!G18,"")</f>
        <v/>
      </c>
      <c r="G17" s="4">
        <f>IF('Utvärdering VV'!I18="I",'Utvärdering VV'!G18,"")</f>
        <v>0</v>
      </c>
      <c r="H17" s="145" t="str">
        <f>IF('Utvärdering VV'!I18=2,'Utvärdering VV'!G18,"")</f>
        <v/>
      </c>
      <c r="I17" t="str">
        <f t="shared" si="0"/>
        <v/>
      </c>
      <c r="J17" t="str">
        <f t="shared" si="1"/>
        <v/>
      </c>
    </row>
    <row r="18" spans="6:10" x14ac:dyDescent="0.3">
      <c r="F18" s="144" t="str">
        <f>IF('Utvärdering VV'!I19="S",'Utvärdering VV'!G19,"")</f>
        <v/>
      </c>
      <c r="G18" s="4">
        <f>IF('Utvärdering VV'!I19="I",'Utvärdering VV'!G19,"")</f>
        <v>0</v>
      </c>
      <c r="H18" s="145" t="str">
        <f>IF('Utvärdering VV'!I19=2,'Utvärdering VV'!G19,"")</f>
        <v/>
      </c>
      <c r="I18" t="str">
        <f t="shared" si="0"/>
        <v/>
      </c>
      <c r="J18" t="str">
        <f t="shared" si="1"/>
        <v/>
      </c>
    </row>
    <row r="19" spans="6:10" x14ac:dyDescent="0.3">
      <c r="F19" s="144" t="str">
        <f>IF('Utvärdering VV'!I20="S",'Utvärdering VV'!G20,"")</f>
        <v/>
      </c>
      <c r="G19" s="4" t="str">
        <f>IF('Utvärdering VV'!I20="I",'Utvärdering VV'!G20,"")</f>
        <v/>
      </c>
      <c r="H19" s="145" t="str">
        <f>IF('Utvärdering VV'!I20=2,'Utvärdering VV'!G20,"")</f>
        <v/>
      </c>
      <c r="I19" t="str">
        <f t="shared" si="0"/>
        <v/>
      </c>
      <c r="J19" t="str">
        <f t="shared" si="1"/>
        <v/>
      </c>
    </row>
    <row r="20" spans="6:10" x14ac:dyDescent="0.3">
      <c r="F20" s="144">
        <f>IF('Utvärdering VV'!I21="S",'Utvärdering VV'!G21,"")</f>
        <v>0</v>
      </c>
      <c r="G20" s="4" t="str">
        <f>IF('Utvärdering VV'!I21="I",'Utvärdering VV'!G21,"")</f>
        <v/>
      </c>
      <c r="H20" s="145" t="str">
        <f>IF('Utvärdering VV'!I21=2,'Utvärdering VV'!G21,"")</f>
        <v/>
      </c>
      <c r="I20" t="str">
        <f t="shared" si="0"/>
        <v/>
      </c>
      <c r="J20" t="str">
        <f t="shared" si="1"/>
        <v/>
      </c>
    </row>
    <row r="21" spans="6:10" x14ac:dyDescent="0.3">
      <c r="F21" s="144">
        <f>IF('Utvärdering VV'!I22="S",'Utvärdering VV'!G22,"")</f>
        <v>0</v>
      </c>
      <c r="G21" s="4" t="str">
        <f>IF('Utvärdering VV'!I22="I",'Utvärdering VV'!G22,"")</f>
        <v/>
      </c>
      <c r="H21" s="145" t="str">
        <f>IF('Utvärdering VV'!I22=2,'Utvärdering VV'!G22,"")</f>
        <v/>
      </c>
      <c r="I21" t="str">
        <f t="shared" si="0"/>
        <v/>
      </c>
      <c r="J21" t="str">
        <f t="shared" si="1"/>
        <v/>
      </c>
    </row>
    <row r="22" spans="6:10" x14ac:dyDescent="0.3">
      <c r="F22" s="144" t="str">
        <f>IF('Utvärdering VV'!I23="S",'Utvärdering VV'!G23,"")</f>
        <v/>
      </c>
      <c r="G22" s="4">
        <f>IF('Utvärdering VV'!I23="I",'Utvärdering VV'!G23,"")</f>
        <v>0</v>
      </c>
      <c r="H22" s="145" t="str">
        <f>IF('Utvärdering VV'!I23=2,'Utvärdering VV'!G23,"")</f>
        <v/>
      </c>
      <c r="I22" t="str">
        <f t="shared" si="0"/>
        <v/>
      </c>
      <c r="J22" t="str">
        <f t="shared" si="1"/>
        <v/>
      </c>
    </row>
    <row r="23" spans="6:10" x14ac:dyDescent="0.3">
      <c r="F23" s="144">
        <f>IF('Utvärdering VV'!I24="S",'Utvärdering VV'!G24,"")</f>
        <v>0</v>
      </c>
      <c r="G23" s="4" t="str">
        <f>IF('Utvärdering VV'!I24="I",'Utvärdering VV'!G24,"")</f>
        <v/>
      </c>
      <c r="H23" s="145" t="str">
        <f>IF('Utvärdering VV'!I24=2,'Utvärdering VV'!G24,"")</f>
        <v/>
      </c>
      <c r="I23" t="str">
        <f t="shared" si="0"/>
        <v/>
      </c>
      <c r="J23" t="str">
        <f t="shared" si="1"/>
        <v/>
      </c>
    </row>
    <row r="24" spans="6:10" x14ac:dyDescent="0.3">
      <c r="F24" s="144" t="str">
        <f>IF('Utvärdering VV'!I25="S",'Utvärdering VV'!G25,"")</f>
        <v/>
      </c>
      <c r="G24" s="4">
        <f>IF('Utvärdering VV'!I25="I",'Utvärdering VV'!G25,"")</f>
        <v>0</v>
      </c>
      <c r="H24" s="145" t="str">
        <f>IF('Utvärdering VV'!I25=2,'Utvärdering VV'!G25,"")</f>
        <v/>
      </c>
      <c r="I24" t="str">
        <f t="shared" si="0"/>
        <v/>
      </c>
      <c r="J24" t="str">
        <f t="shared" si="1"/>
        <v/>
      </c>
    </row>
    <row r="25" spans="6:10" x14ac:dyDescent="0.3">
      <c r="F25" s="144">
        <f>IF('Utvärdering VV'!I26="S",'Utvärdering VV'!G26,"")</f>
        <v>0</v>
      </c>
      <c r="G25" s="4" t="str">
        <f>IF('Utvärdering VV'!I26="I",'Utvärdering VV'!G26,"")</f>
        <v/>
      </c>
      <c r="H25" s="145" t="str">
        <f>IF('Utvärdering VV'!I26=2,'Utvärdering VV'!G26,"")</f>
        <v/>
      </c>
      <c r="I25" t="str">
        <f t="shared" si="0"/>
        <v/>
      </c>
      <c r="J25" t="str">
        <f t="shared" si="1"/>
        <v/>
      </c>
    </row>
    <row r="26" spans="6:10" x14ac:dyDescent="0.3">
      <c r="F26" s="144">
        <f>IF('Utvärdering VV'!I27="S",'Utvärdering VV'!G27,"")</f>
        <v>0</v>
      </c>
      <c r="G26" s="4" t="str">
        <f>IF('Utvärdering VV'!I27="I",'Utvärdering VV'!G27,"")</f>
        <v/>
      </c>
      <c r="H26" s="145" t="str">
        <f>IF('Utvärdering VV'!I27=2,'Utvärdering VV'!G27,"")</f>
        <v/>
      </c>
      <c r="I26" t="str">
        <f t="shared" si="0"/>
        <v/>
      </c>
      <c r="J26" t="str">
        <f t="shared" si="1"/>
        <v/>
      </c>
    </row>
    <row r="27" spans="6:10" x14ac:dyDescent="0.3">
      <c r="F27" s="144" t="str">
        <f>IF('Utvärdering VV'!I28="S",'Utvärdering VV'!G28,"")</f>
        <v/>
      </c>
      <c r="G27" s="4">
        <f>IF('Utvärdering VV'!I28="I",'Utvärdering VV'!G28,"")</f>
        <v>0</v>
      </c>
      <c r="H27" s="145" t="str">
        <f>IF('Utvärdering VV'!I28=2,'Utvärdering VV'!G28,"")</f>
        <v/>
      </c>
      <c r="I27" t="str">
        <f t="shared" si="0"/>
        <v/>
      </c>
      <c r="J27" t="str">
        <f t="shared" si="1"/>
        <v/>
      </c>
    </row>
    <row r="28" spans="6:10" x14ac:dyDescent="0.3">
      <c r="F28" s="144">
        <f>IF('Utvärdering VV'!I29="S",'Utvärdering VV'!G29,"")</f>
        <v>0</v>
      </c>
      <c r="G28" s="4" t="str">
        <f>IF('Utvärdering VV'!I29="I",'Utvärdering VV'!G29,"")</f>
        <v/>
      </c>
      <c r="H28" s="145" t="str">
        <f>IF('Utvärdering VV'!I29=2,'Utvärdering VV'!G29,"")</f>
        <v/>
      </c>
      <c r="I28" t="str">
        <f t="shared" si="0"/>
        <v/>
      </c>
      <c r="J28" t="str">
        <f t="shared" si="1"/>
        <v/>
      </c>
    </row>
    <row r="29" spans="6:10" x14ac:dyDescent="0.3">
      <c r="F29" s="144">
        <f>IF('Utvärdering VV'!I30="S",'Utvärdering VV'!G30,"")</f>
        <v>0</v>
      </c>
      <c r="G29" s="4" t="str">
        <f>IF('Utvärdering VV'!I30="I",'Utvärdering VV'!G30,"")</f>
        <v/>
      </c>
      <c r="H29" s="145" t="str">
        <f>IF('Utvärdering VV'!I30=2,'Utvärdering VV'!G30,"")</f>
        <v/>
      </c>
      <c r="I29" t="str">
        <f t="shared" si="0"/>
        <v/>
      </c>
      <c r="J29" t="str">
        <f t="shared" si="1"/>
        <v/>
      </c>
    </row>
    <row r="30" spans="6:10" x14ac:dyDescent="0.3">
      <c r="F30" s="144">
        <f>IF('Utvärdering VV'!I31="S",'Utvärdering VV'!G31,"")</f>
        <v>0</v>
      </c>
      <c r="G30" s="4" t="str">
        <f>IF('Utvärdering VV'!I31="I",'Utvärdering VV'!G31,"")</f>
        <v/>
      </c>
      <c r="H30" s="145" t="str">
        <f>IF('Utvärdering VV'!I31=2,'Utvärdering VV'!G31,"")</f>
        <v/>
      </c>
      <c r="I30" t="str">
        <f t="shared" si="0"/>
        <v/>
      </c>
      <c r="J30" t="str">
        <f t="shared" si="1"/>
        <v/>
      </c>
    </row>
    <row r="31" spans="6:10" x14ac:dyDescent="0.3">
      <c r="F31" s="144" t="str">
        <f>IF('Utvärdering VV'!I32="S",'Utvärdering VV'!G32,"")</f>
        <v/>
      </c>
      <c r="G31" s="4">
        <f>IF('Utvärdering VV'!I32="I",'Utvärdering VV'!G32,"")</f>
        <v>0</v>
      </c>
      <c r="H31" s="145" t="str">
        <f>IF('Utvärdering VV'!I32=2,'Utvärdering VV'!G32,"")</f>
        <v/>
      </c>
      <c r="I31" t="str">
        <f t="shared" si="0"/>
        <v/>
      </c>
      <c r="J31" t="str">
        <f t="shared" si="1"/>
        <v/>
      </c>
    </row>
    <row r="32" spans="6:10" x14ac:dyDescent="0.3">
      <c r="F32" s="144" t="str">
        <f>IF('Utvärdering VV'!I33="S",'Utvärdering VV'!G33,"")</f>
        <v/>
      </c>
      <c r="G32" s="4" t="str">
        <f>IF('Utvärdering VV'!I33="I",'Utvärdering VV'!G33,"")</f>
        <v/>
      </c>
      <c r="H32" s="145">
        <f>IF('Utvärdering VV'!I33=2,'Utvärdering VV'!G33,"")</f>
        <v>0</v>
      </c>
      <c r="I32" t="str">
        <f t="shared" si="0"/>
        <v/>
      </c>
      <c r="J32" t="str">
        <f t="shared" si="1"/>
        <v/>
      </c>
    </row>
    <row r="33" spans="6:10" x14ac:dyDescent="0.3">
      <c r="F33" s="144" t="str">
        <f>IF('Utvärdering VV'!I34="S",'Utvärdering VV'!G34,"")</f>
        <v/>
      </c>
      <c r="G33" s="4" t="str">
        <f>IF('Utvärdering VV'!I34="I",'Utvärdering VV'!G34,"")</f>
        <v/>
      </c>
      <c r="H33" s="145">
        <f>IF('Utvärdering VV'!I34=2,'Utvärdering VV'!G34,"")</f>
        <v>0</v>
      </c>
      <c r="I33" t="str">
        <f t="shared" si="0"/>
        <v/>
      </c>
      <c r="J33" t="str">
        <f t="shared" si="1"/>
        <v/>
      </c>
    </row>
    <row r="34" spans="6:10" x14ac:dyDescent="0.3">
      <c r="F34" s="144" t="str">
        <f>IF('Utvärdering VV'!I35="S",'Utvärdering VV'!G35,"")</f>
        <v/>
      </c>
      <c r="G34" s="4">
        <f>IF('Utvärdering VV'!I35="I",'Utvärdering VV'!G35,"")</f>
        <v>0</v>
      </c>
      <c r="H34" s="145" t="str">
        <f>IF('Utvärdering VV'!I35=2,'Utvärdering VV'!G35,"")</f>
        <v/>
      </c>
      <c r="I34" t="str">
        <f t="shared" si="0"/>
        <v/>
      </c>
      <c r="J34" t="str">
        <f t="shared" si="1"/>
        <v/>
      </c>
    </row>
    <row r="35" spans="6:10" x14ac:dyDescent="0.3">
      <c r="F35" s="144">
        <f>IF('Utvärdering VV'!I36="S",'Utvärdering VV'!G36,"")</f>
        <v>0</v>
      </c>
      <c r="G35" s="4" t="str">
        <f>IF('Utvärdering VV'!I36="I",'Utvärdering VV'!G36,"")</f>
        <v/>
      </c>
      <c r="H35" s="145" t="str">
        <f>IF('Utvärdering VV'!I36=2,'Utvärdering VV'!G36,"")</f>
        <v/>
      </c>
      <c r="I35" t="str">
        <f t="shared" si="0"/>
        <v/>
      </c>
      <c r="J35" t="str">
        <f t="shared" si="1"/>
        <v/>
      </c>
    </row>
    <row r="36" spans="6:10" x14ac:dyDescent="0.3">
      <c r="F36" s="144" t="str">
        <f>IF('Utvärdering VV'!I37="S",'Utvärdering VV'!G37,"")</f>
        <v/>
      </c>
      <c r="G36" s="4" t="str">
        <f>IF('Utvärdering VV'!I37="I",'Utvärdering VV'!G37,"")</f>
        <v/>
      </c>
      <c r="H36" s="145">
        <f>IF('Utvärdering VV'!I37=2,'Utvärdering VV'!G37,"")</f>
        <v>0</v>
      </c>
      <c r="I36" t="str">
        <f t="shared" si="0"/>
        <v/>
      </c>
      <c r="J36" t="str">
        <f t="shared" si="1"/>
        <v/>
      </c>
    </row>
    <row r="37" spans="6:10" x14ac:dyDescent="0.3">
      <c r="F37" s="144">
        <f>IF('Utvärdering VV'!I38="S",'Utvärdering VV'!G38,"")</f>
        <v>0</v>
      </c>
      <c r="G37" s="4" t="str">
        <f>IF('Utvärdering VV'!I38="I",'Utvärdering VV'!G38,"")</f>
        <v/>
      </c>
      <c r="H37" s="145" t="str">
        <f>IF('Utvärdering VV'!I38=2,'Utvärdering VV'!G38,"")</f>
        <v/>
      </c>
      <c r="I37" t="str">
        <f t="shared" si="0"/>
        <v/>
      </c>
      <c r="J37" t="str">
        <f t="shared" si="1"/>
        <v/>
      </c>
    </row>
    <row r="38" spans="6:10" x14ac:dyDescent="0.3">
      <c r="F38" s="144">
        <f>IF('Utvärdering VV'!I39="S",'Utvärdering VV'!G39,"")</f>
        <v>0</v>
      </c>
      <c r="G38" s="4" t="str">
        <f>IF('Utvärdering VV'!I39="I",'Utvärdering VV'!G39,"")</f>
        <v/>
      </c>
      <c r="H38" s="145" t="str">
        <f>IF('Utvärdering VV'!I39=2,'Utvärdering VV'!G39,"")</f>
        <v/>
      </c>
      <c r="I38" t="str">
        <f t="shared" si="0"/>
        <v/>
      </c>
      <c r="J38" t="str">
        <f t="shared" si="1"/>
        <v/>
      </c>
    </row>
    <row r="39" spans="6:10" x14ac:dyDescent="0.3">
      <c r="F39" s="144" t="str">
        <f>IF('Utvärdering VV'!I40="S",'Utvärdering VV'!G40,"")</f>
        <v/>
      </c>
      <c r="G39" s="4" t="str">
        <f>IF('Utvärdering VV'!I40="I",'Utvärdering VV'!G40,"")</f>
        <v/>
      </c>
      <c r="H39" s="145" t="str">
        <f>IF('Utvärdering VV'!I40=2,'Utvärdering VV'!G40,"")</f>
        <v/>
      </c>
      <c r="I39" t="str">
        <f t="shared" si="0"/>
        <v/>
      </c>
      <c r="J39" t="str">
        <f t="shared" si="1"/>
        <v/>
      </c>
    </row>
    <row r="40" spans="6:10" x14ac:dyDescent="0.3">
      <c r="F40" s="144" t="str">
        <f>IF('Utvärdering VV'!I41="S",'Utvärdering VV'!G41,"")</f>
        <v/>
      </c>
      <c r="G40" s="4" t="str">
        <f>IF('Utvärdering VV'!I41="I",'Utvärdering VV'!G41,"")</f>
        <v/>
      </c>
      <c r="H40" s="145" t="str">
        <f>IF('Utvärdering VV'!I41=2,'Utvärdering VV'!G41,"")</f>
        <v/>
      </c>
      <c r="I40" t="str">
        <f t="shared" si="0"/>
        <v/>
      </c>
      <c r="J40" t="str">
        <f t="shared" si="1"/>
        <v/>
      </c>
    </row>
    <row r="41" spans="6:10" x14ac:dyDescent="0.3">
      <c r="F41" s="144" t="str">
        <f>IF('Utvärdering VV'!I42="S",'Utvärdering VV'!G42,"")</f>
        <v/>
      </c>
      <c r="G41" s="4" t="str">
        <f>IF('Utvärdering VV'!I42="I",'Utvärdering VV'!G42,"")</f>
        <v/>
      </c>
      <c r="H41" s="145" t="str">
        <f>IF('Utvärdering VV'!I42=2,'Utvärdering VV'!G42,"")</f>
        <v/>
      </c>
      <c r="I41" t="str">
        <f t="shared" si="0"/>
        <v/>
      </c>
      <c r="J41" t="str">
        <f t="shared" si="1"/>
        <v/>
      </c>
    </row>
    <row r="42" spans="6:10" x14ac:dyDescent="0.3">
      <c r="F42" s="144" t="str">
        <f>IF('Utvärdering VV'!I43="S",'Utvärdering VV'!G43,"")</f>
        <v/>
      </c>
      <c r="G42" s="4">
        <f>IF('Utvärdering VV'!I43="I",'Utvärdering VV'!G43,"")</f>
        <v>0</v>
      </c>
      <c r="H42" s="145" t="str">
        <f>IF('Utvärdering VV'!I43=2,'Utvärdering VV'!G43,"")</f>
        <v/>
      </c>
      <c r="I42" t="str">
        <f t="shared" si="0"/>
        <v/>
      </c>
      <c r="J42" t="str">
        <f t="shared" si="1"/>
        <v/>
      </c>
    </row>
    <row r="43" spans="6:10" x14ac:dyDescent="0.3">
      <c r="F43" s="144" t="str">
        <f>IF('Utvärdering VV'!I44="S",'Utvärdering VV'!G44,"")</f>
        <v/>
      </c>
      <c r="G43" s="4">
        <f>IF('Utvärdering VV'!I44="I",'Utvärdering VV'!G44,"")</f>
        <v>0</v>
      </c>
      <c r="H43" s="145" t="str">
        <f>IF('Utvärdering VV'!I44=2,'Utvärdering VV'!G44,"")</f>
        <v/>
      </c>
      <c r="I43" t="str">
        <f t="shared" si="0"/>
        <v/>
      </c>
      <c r="J43" t="str">
        <f t="shared" si="1"/>
        <v/>
      </c>
    </row>
    <row r="44" spans="6:10" x14ac:dyDescent="0.3">
      <c r="F44" s="144">
        <f>IF('Utvärdering VV'!I45="S",'Utvärdering VV'!G45,"")</f>
        <v>0</v>
      </c>
      <c r="G44" s="4" t="str">
        <f>IF('Utvärdering VV'!I45="I",'Utvärdering VV'!G45,"")</f>
        <v/>
      </c>
      <c r="H44" s="145" t="str">
        <f>IF('Utvärdering VV'!I45=2,'Utvärdering VV'!G45,"")</f>
        <v/>
      </c>
      <c r="I44" t="str">
        <f t="shared" si="0"/>
        <v/>
      </c>
      <c r="J44" t="str">
        <f t="shared" si="1"/>
        <v/>
      </c>
    </row>
    <row r="45" spans="6:10" x14ac:dyDescent="0.3">
      <c r="F45" s="144">
        <f>IF('Utvärdering VV'!I46="S",'Utvärdering VV'!G46,"")</f>
        <v>0</v>
      </c>
      <c r="G45" s="4" t="str">
        <f>IF('Utvärdering VV'!I46="I",'Utvärdering VV'!G46,"")</f>
        <v/>
      </c>
      <c r="H45" s="145" t="str">
        <f>IF('Utvärdering VV'!I46=2,'Utvärdering VV'!G46,"")</f>
        <v/>
      </c>
      <c r="I45" t="str">
        <f t="shared" si="0"/>
        <v/>
      </c>
      <c r="J45" t="str">
        <f t="shared" si="1"/>
        <v/>
      </c>
    </row>
    <row r="46" spans="6:10" x14ac:dyDescent="0.3">
      <c r="F46" s="144">
        <f>IF('Utvärdering VV'!I47="S",'Utvärdering VV'!G47,"")</f>
        <v>0</v>
      </c>
      <c r="G46" s="4" t="str">
        <f>IF('Utvärdering VV'!I47="I",'Utvärdering VV'!G47,"")</f>
        <v/>
      </c>
      <c r="H46" s="145" t="str">
        <f>IF('Utvärdering VV'!I47=2,'Utvärdering VV'!G47,"")</f>
        <v/>
      </c>
      <c r="I46" t="str">
        <f t="shared" si="0"/>
        <v/>
      </c>
      <c r="J46" t="str">
        <f t="shared" si="1"/>
        <v/>
      </c>
    </row>
    <row r="47" spans="6:10" x14ac:dyDescent="0.3">
      <c r="F47" s="144" t="str">
        <f>IF('Utvärdering VV'!I48="S",'Utvärdering VV'!G48,"")</f>
        <v/>
      </c>
      <c r="G47" s="4">
        <f>IF('Utvärdering VV'!I48="I",'Utvärdering VV'!G48,"")</f>
        <v>0</v>
      </c>
      <c r="H47" s="145" t="str">
        <f>IF('Utvärdering VV'!I48=2,'Utvärdering VV'!G48,"")</f>
        <v/>
      </c>
      <c r="I47" t="str">
        <f t="shared" si="0"/>
        <v/>
      </c>
      <c r="J47" t="str">
        <f t="shared" si="1"/>
        <v/>
      </c>
    </row>
    <row r="48" spans="6:10" x14ac:dyDescent="0.3">
      <c r="F48" s="144" t="str">
        <f>IF('Utvärdering VV'!I49="S",'Utvärdering VV'!G49,"")</f>
        <v/>
      </c>
      <c r="G48" s="4">
        <f>IF('Utvärdering VV'!I49="I",'Utvärdering VV'!G49,"")</f>
        <v>0</v>
      </c>
      <c r="H48" s="145" t="str">
        <f>IF('Utvärdering VV'!I49=2,'Utvärdering VV'!G49,"")</f>
        <v/>
      </c>
      <c r="I48" t="str">
        <f t="shared" si="0"/>
        <v/>
      </c>
      <c r="J48" t="str">
        <f t="shared" si="1"/>
        <v/>
      </c>
    </row>
    <row r="49" spans="6:10" x14ac:dyDescent="0.3">
      <c r="F49" s="146">
        <f>IF('Utvärdering VV'!I50="S",'Utvärdering VV'!G50,"")</f>
        <v>0</v>
      </c>
      <c r="G49" s="147" t="str">
        <f>IF('Utvärdering VV'!I50="I",'Utvärdering VV'!G50,"")</f>
        <v/>
      </c>
      <c r="H49" s="148" t="str">
        <f>IF('Utvärdering VV'!I50=2,'Utvärdering VV'!G50,"")</f>
        <v/>
      </c>
      <c r="I49" t="str">
        <f t="shared" si="0"/>
        <v/>
      </c>
      <c r="J49" t="str">
        <f t="shared" si="1"/>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_x00f6_rfattare xmlns="c963f940-bb46-447c-a0f4-f67cc4db45ba" xsi:nil="true"/>
    <_x00c5_rtal xmlns="c963f940-bb46-447c-a0f4-f67cc4db45ba">2020</_x00c5_rtal>
    <L_x00f6_pnummer xmlns="c963f940-bb46-447c-a0f4-f67cc4db45ba" xsi:nil="true"/>
    <Serienummer xmlns="c963f940-bb46-447c-a0f4-f67cc4db45ba" xsi:nil="true"/>
    <Beskrivning xmlns="c963f940-bb46-447c-a0f4-f67cc4db45ba" xsi:nil="true"/>
    <PublishingExpirationDate xmlns="http://schemas.microsoft.com/sharepoint/v3" xsi:nil="true"/>
    <PublishingStartDate xmlns="http://schemas.microsoft.com/sharepoint/v3" xsi:nil="true"/>
    <Verksamhet xmlns="c963f940-bb46-447c-a0f4-f67cc4db45b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A2F95BA68E00549B29695701481801A" ma:contentTypeVersion="7" ma:contentTypeDescription="Skapa ett nytt dokument." ma:contentTypeScope="" ma:versionID="fd6e80d1f319f8c3257aee2b682a01dd">
  <xsd:schema xmlns:xsd="http://www.w3.org/2001/XMLSchema" xmlns:xs="http://www.w3.org/2001/XMLSchema" xmlns:p="http://schemas.microsoft.com/office/2006/metadata/properties" xmlns:ns1="http://schemas.microsoft.com/sharepoint/v3" xmlns:ns2="c963f940-bb46-447c-a0f4-f67cc4db45ba" targetNamespace="http://schemas.microsoft.com/office/2006/metadata/properties" ma:root="true" ma:fieldsID="354f43d5ce03bfef3c5d1be9db4df236" ns1:_="" ns2:_="">
    <xsd:import namespace="http://schemas.microsoft.com/sharepoint/v3"/>
    <xsd:import namespace="c963f940-bb46-447c-a0f4-f67cc4db45ba"/>
    <xsd:element name="properties">
      <xsd:complexType>
        <xsd:sequence>
          <xsd:element name="documentManagement">
            <xsd:complexType>
              <xsd:all>
                <xsd:element ref="ns1:PublishingStartDate" minOccurs="0"/>
                <xsd:element ref="ns1:PublishingExpirationDate" minOccurs="0"/>
                <xsd:element ref="ns2:F_x00f6_rfattare" minOccurs="0"/>
                <xsd:element ref="ns2:Serienummer" minOccurs="0"/>
                <xsd:element ref="ns2:L_x00f6_pnummer" minOccurs="0"/>
                <xsd:element ref="ns2:Verksamhet" minOccurs="0"/>
                <xsd:element ref="ns2:_x00c5_rtal" minOccurs="0"/>
                <xsd:element ref="ns2:Beskrivn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malagt startdatum" ma:description="Schemalagt startdatum är en webbplatskolumn som skapas via publiceringsfunktionen. Den används för att ange datum och tid för när sidan ska visas för besökare på webbplatsen för första gången." ma:hidden="true" ma:internalName="PublishingStartDate">
      <xsd:simpleType>
        <xsd:restriction base="dms:Unknown"/>
      </xsd:simpleType>
    </xsd:element>
    <xsd:element name="PublishingExpirationDate" ma:index="9" nillable="true" ma:displayName="Schemalagt slutdatum" ma:description="Schemalagt slutdatum är en webbplatskolumn som skapas via publiceringsfunktionen. Den används för att ange datum och tid för när sidan inte längre ska visas för besökare på webbplatse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63f940-bb46-447c-a0f4-f67cc4db45ba" elementFormDefault="qualified">
    <xsd:import namespace="http://schemas.microsoft.com/office/2006/documentManagement/types"/>
    <xsd:import namespace="http://schemas.microsoft.com/office/infopath/2007/PartnerControls"/>
    <xsd:element name="F_x00f6_rfattare" ma:index="10" nillable="true" ma:displayName="Författare" ma:internalName="F_x00f6_rfattare">
      <xsd:simpleType>
        <xsd:restriction base="dms:Text"/>
      </xsd:simpleType>
    </xsd:element>
    <xsd:element name="Serienummer" ma:index="11" nillable="true" ma:displayName="Serienummer" ma:internalName="Serienummer">
      <xsd:simpleType>
        <xsd:restriction base="dms:Text"/>
      </xsd:simpleType>
    </xsd:element>
    <xsd:element name="L_x00f6_pnummer" ma:index="12" nillable="true" ma:displayName="Löpnummer" ma:internalName="L_x00f6_pnummer">
      <xsd:simpleType>
        <xsd:restriction base="dms:Text"/>
      </xsd:simpleType>
    </xsd:element>
    <xsd:element name="Verksamhet" ma:index="13" nillable="true" ma:displayName="Verksamhet" ma:internalName="Verksamhet">
      <xsd:simpleType>
        <xsd:restriction base="dms:Text"/>
      </xsd:simpleType>
    </xsd:element>
    <xsd:element name="_x00c5_rtal" ma:index="14" nillable="true" ma:displayName="Årtal" ma:internalName="_x00c5_rtal">
      <xsd:simpleType>
        <xsd:restriction base="dms:Text"/>
      </xsd:simpleType>
    </xsd:element>
    <xsd:element name="Beskrivning" ma:index="15" nillable="true" ma:displayName="Beskrivning" ma:internalName="Beskrivning">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35763B-D9B1-4372-9149-DF4D7B9512F9}">
  <ds:schemaRefs>
    <ds:schemaRef ds:uri="http://purl.org/dc/elements/1.1/"/>
    <ds:schemaRef ds:uri="http://schemas.microsoft.com/office/2006/metadata/properties"/>
    <ds:schemaRef ds:uri="http://schemas.microsoft.com/office/infopath/2007/PartnerControls"/>
    <ds:schemaRef ds:uri="http://schemas.microsoft.com/sharepoint/v3"/>
    <ds:schemaRef ds:uri="http://purl.org/dc/terms/"/>
    <ds:schemaRef ds:uri="c963f940-bb46-447c-a0f4-f67cc4db45ba"/>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0485C25-E2E1-4B0C-850B-9AE7CF205C5D}">
  <ds:schemaRefs>
    <ds:schemaRef ds:uri="http://schemas.microsoft.com/sharepoint/v3/contenttype/forms"/>
  </ds:schemaRefs>
</ds:datastoreItem>
</file>

<file path=customXml/itemProps3.xml><?xml version="1.0" encoding="utf-8"?>
<ds:datastoreItem xmlns:ds="http://schemas.openxmlformats.org/officeDocument/2006/customXml" ds:itemID="{1EFF9782-931E-41D3-9DFA-25C8052206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963f940-bb46-447c-a0f4-f67cc4db45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Intro</vt:lpstr>
      <vt:lpstr>Utvärdering MFV</vt:lpstr>
      <vt:lpstr> Sammanställning MFV</vt:lpstr>
      <vt:lpstr>Utvärdering VV</vt:lpstr>
      <vt:lpstr> Sammanställning VV</vt:lpstr>
      <vt:lpstr> Bearbetning MFV</vt:lpstr>
      <vt:lpstr> Bearbetning VV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Karl-Martin Calestam</dc:creator>
  <cp:lastModifiedBy>Edgren Ida</cp:lastModifiedBy>
  <dcterms:created xsi:type="dcterms:W3CDTF">2020-01-22T08:30:00Z</dcterms:created>
  <dcterms:modified xsi:type="dcterms:W3CDTF">2020-10-05T06:26:29Z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0x0101003A2F95BA68E00549B29695701481801A</vt:lpwstr>
  </property>
</Properties>
</file>